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785" windowHeight="12075" activeTab="5"/>
  </bookViews>
  <sheets>
    <sheet name="Лист" sheetId="1" r:id="rId1"/>
    <sheet name="Балка" sheetId="2" r:id="rId2"/>
    <sheet name="ГЗП" sheetId="3" r:id="rId3"/>
    <sheet name="Уголок" sheetId="4" r:id="rId4"/>
    <sheet name="Швеллер" sheetId="5" r:id="rId5"/>
    <sheet name="Круг" sheetId="7" r:id="rId6"/>
    <sheet name="Арматура А3" sheetId="9" r:id="rId7"/>
    <sheet name="Шестигранник" sheetId="14" r:id="rId8"/>
    <sheet name="Квадрат" sheetId="8" r:id="rId9"/>
  </sheets>
  <definedNames>
    <definedName name="_xlnm._FilterDatabase" localSheetId="6" hidden="1">'Арматура А3'!$A$2:$H$2</definedName>
    <definedName name="_xlnm._FilterDatabase" localSheetId="1" hidden="1">Балка!$A$2:$H$51</definedName>
    <definedName name="_xlnm._FilterDatabase" localSheetId="2" hidden="1">ГЗП!$A$2:$H$167</definedName>
    <definedName name="_xlnm._FilterDatabase" localSheetId="8" hidden="1">Квадрат!$A$2:$H$8</definedName>
    <definedName name="_xlnm._FilterDatabase" localSheetId="5" hidden="1">Круг!$A$2:$I$190</definedName>
    <definedName name="_xlnm._FilterDatabase" localSheetId="0" hidden="1">Лист!$B$2:$J$186</definedName>
    <definedName name="_xlnm._FilterDatabase" localSheetId="3" hidden="1">Уголок!$A$2:$H$41</definedName>
    <definedName name="_xlnm._FilterDatabase" localSheetId="4" hidden="1">Швеллер!$A$2:$H$49</definedName>
  </definedNames>
  <calcPr calcId="162913" refMode="R1C1"/>
</workbook>
</file>

<file path=xl/calcChain.xml><?xml version="1.0" encoding="utf-8"?>
<calcChain xmlns="http://schemas.openxmlformats.org/spreadsheetml/2006/main">
  <c r="L4" i="8" l="1"/>
  <c r="L5" i="8"/>
  <c r="L6" i="8"/>
  <c r="L7" i="8"/>
  <c r="L8" i="8"/>
  <c r="L9" i="8"/>
  <c r="L10" i="8"/>
  <c r="L11" i="8"/>
  <c r="L12" i="8"/>
  <c r="L3" i="8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3" i="4"/>
  <c r="L3" i="14"/>
  <c r="L4" i="14"/>
  <c r="L5" i="14"/>
  <c r="L6" i="14"/>
  <c r="M6" i="7"/>
  <c r="M5" i="7"/>
  <c r="M4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" i="7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45" i="1"/>
  <c r="O2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16" i="5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3" i="3"/>
  <c r="J186" i="1" l="1"/>
  <c r="H186" i="1"/>
  <c r="G186" i="1"/>
  <c r="J185" i="1"/>
  <c r="H185" i="1"/>
  <c r="G185" i="1"/>
  <c r="J184" i="1"/>
  <c r="H184" i="1"/>
  <c r="G184" i="1"/>
  <c r="J183" i="1"/>
  <c r="H183" i="1"/>
  <c r="G183" i="1"/>
  <c r="J182" i="1"/>
  <c r="H182" i="1"/>
  <c r="G182" i="1"/>
  <c r="J181" i="1"/>
  <c r="H181" i="1"/>
  <c r="G181" i="1"/>
  <c r="J180" i="1"/>
  <c r="H180" i="1"/>
  <c r="G180" i="1"/>
  <c r="J179" i="1"/>
  <c r="H179" i="1"/>
  <c r="G179" i="1"/>
  <c r="J178" i="1"/>
  <c r="H178" i="1"/>
  <c r="G178" i="1"/>
  <c r="J177" i="1"/>
  <c r="H177" i="1"/>
  <c r="G177" i="1"/>
  <c r="J176" i="1"/>
  <c r="H176" i="1"/>
  <c r="G176" i="1"/>
  <c r="J175" i="1"/>
  <c r="H175" i="1"/>
  <c r="G175" i="1"/>
  <c r="J174" i="1"/>
  <c r="H174" i="1"/>
  <c r="G174" i="1"/>
  <c r="J173" i="1"/>
  <c r="H173" i="1"/>
  <c r="G173" i="1"/>
  <c r="J172" i="1"/>
  <c r="H172" i="1"/>
  <c r="G172" i="1"/>
  <c r="J171" i="1"/>
  <c r="H171" i="1"/>
  <c r="G171" i="1"/>
  <c r="J170" i="1"/>
  <c r="H170" i="1"/>
  <c r="G170" i="1"/>
  <c r="J169" i="1"/>
  <c r="H169" i="1"/>
  <c r="G169" i="1"/>
  <c r="J168" i="1"/>
  <c r="H168" i="1"/>
  <c r="G168" i="1"/>
  <c r="J167" i="1"/>
  <c r="H167" i="1"/>
  <c r="G167" i="1"/>
  <c r="J166" i="1"/>
  <c r="H166" i="1"/>
  <c r="G166" i="1"/>
  <c r="J165" i="1"/>
  <c r="H165" i="1"/>
  <c r="G165" i="1"/>
  <c r="J164" i="1"/>
  <c r="H164" i="1"/>
  <c r="G164" i="1"/>
  <c r="J163" i="1"/>
  <c r="H163" i="1"/>
  <c r="G163" i="1"/>
  <c r="J162" i="1"/>
  <c r="H162" i="1"/>
  <c r="G162" i="1"/>
  <c r="J161" i="1"/>
  <c r="H161" i="1"/>
  <c r="G161" i="1"/>
  <c r="G160" i="1"/>
  <c r="H160" i="1" s="1"/>
  <c r="J160" i="1" s="1"/>
  <c r="G159" i="1"/>
  <c r="H159" i="1" s="1"/>
  <c r="J159" i="1" s="1"/>
  <c r="G158" i="1"/>
  <c r="H158" i="1" s="1"/>
  <c r="J158" i="1" s="1"/>
  <c r="G157" i="1"/>
  <c r="H157" i="1" s="1"/>
  <c r="J157" i="1" s="1"/>
  <c r="G156" i="1"/>
  <c r="H156" i="1" s="1"/>
  <c r="J156" i="1" s="1"/>
  <c r="G155" i="1"/>
  <c r="H155" i="1" s="1"/>
  <c r="J155" i="1" s="1"/>
  <c r="G154" i="1"/>
  <c r="H154" i="1" s="1"/>
  <c r="J154" i="1" s="1"/>
  <c r="G153" i="1"/>
  <c r="H153" i="1" s="1"/>
  <c r="J153" i="1" s="1"/>
  <c r="G152" i="1"/>
  <c r="H152" i="1" s="1"/>
  <c r="J152" i="1" s="1"/>
  <c r="G151" i="1"/>
  <c r="H151" i="1" s="1"/>
  <c r="J151" i="1" s="1"/>
  <c r="G150" i="1"/>
  <c r="H150" i="1" s="1"/>
  <c r="J150" i="1" s="1"/>
  <c r="G149" i="1"/>
  <c r="H149" i="1" s="1"/>
  <c r="J149" i="1" s="1"/>
  <c r="G148" i="1"/>
  <c r="H148" i="1" s="1"/>
  <c r="J148" i="1" s="1"/>
  <c r="G147" i="1"/>
  <c r="H147" i="1" s="1"/>
  <c r="J147" i="1" s="1"/>
  <c r="G146" i="1"/>
  <c r="H146" i="1" s="1"/>
  <c r="J146" i="1" s="1"/>
  <c r="G145" i="1"/>
  <c r="H145" i="1" s="1"/>
  <c r="J145" i="1" s="1"/>
  <c r="G144" i="1"/>
  <c r="H144" i="1" s="1"/>
  <c r="J144" i="1" s="1"/>
  <c r="G143" i="1"/>
  <c r="H143" i="1" s="1"/>
  <c r="J143" i="1" s="1"/>
  <c r="G142" i="1"/>
  <c r="H142" i="1" s="1"/>
  <c r="J142" i="1" s="1"/>
  <c r="G141" i="1"/>
  <c r="H141" i="1" s="1"/>
  <c r="J141" i="1" s="1"/>
  <c r="G140" i="1"/>
  <c r="H140" i="1" s="1"/>
  <c r="J140" i="1" s="1"/>
  <c r="G139" i="1"/>
  <c r="H139" i="1" s="1"/>
  <c r="J139" i="1" s="1"/>
  <c r="G138" i="1"/>
  <c r="H138" i="1" s="1"/>
  <c r="J138" i="1" s="1"/>
  <c r="G137" i="1"/>
  <c r="H137" i="1" s="1"/>
  <c r="J137" i="1" s="1"/>
  <c r="G136" i="1"/>
  <c r="H136" i="1" s="1"/>
  <c r="J136" i="1" s="1"/>
  <c r="G135" i="1"/>
  <c r="H135" i="1" s="1"/>
  <c r="J135" i="1" s="1"/>
  <c r="G134" i="1"/>
  <c r="H134" i="1" s="1"/>
  <c r="J134" i="1" s="1"/>
  <c r="G133" i="1"/>
  <c r="H133" i="1" s="1"/>
  <c r="J133" i="1" s="1"/>
  <c r="G132" i="1"/>
  <c r="H132" i="1" s="1"/>
  <c r="J132" i="1" s="1"/>
  <c r="G131" i="1"/>
  <c r="H131" i="1" s="1"/>
  <c r="J131" i="1" s="1"/>
  <c r="G130" i="1"/>
  <c r="H130" i="1" s="1"/>
  <c r="J130" i="1" s="1"/>
  <c r="G129" i="1"/>
  <c r="H129" i="1" s="1"/>
  <c r="J129" i="1" s="1"/>
  <c r="G128" i="1"/>
  <c r="H128" i="1" s="1"/>
  <c r="J128" i="1" s="1"/>
  <c r="G127" i="1"/>
  <c r="H127" i="1" s="1"/>
  <c r="J127" i="1" s="1"/>
  <c r="G126" i="1"/>
  <c r="H126" i="1" s="1"/>
  <c r="J126" i="1" s="1"/>
  <c r="G125" i="1"/>
  <c r="H125" i="1" s="1"/>
  <c r="J125" i="1" s="1"/>
  <c r="G124" i="1"/>
  <c r="H124" i="1" s="1"/>
  <c r="J124" i="1" s="1"/>
  <c r="G123" i="1"/>
  <c r="H123" i="1" s="1"/>
  <c r="J123" i="1" s="1"/>
  <c r="G122" i="1"/>
  <c r="H122" i="1" s="1"/>
  <c r="J122" i="1" s="1"/>
  <c r="G121" i="1"/>
  <c r="H121" i="1" s="1"/>
  <c r="J121" i="1" s="1"/>
  <c r="G120" i="1"/>
  <c r="H120" i="1" s="1"/>
  <c r="J120" i="1" s="1"/>
  <c r="G119" i="1"/>
  <c r="H119" i="1" s="1"/>
  <c r="J119" i="1" s="1"/>
  <c r="G118" i="1"/>
  <c r="H118" i="1" s="1"/>
  <c r="J118" i="1" s="1"/>
  <c r="G117" i="1"/>
  <c r="H117" i="1" s="1"/>
  <c r="J117" i="1" s="1"/>
  <c r="G116" i="1"/>
  <c r="H116" i="1" s="1"/>
  <c r="J116" i="1" s="1"/>
  <c r="G115" i="1"/>
  <c r="H115" i="1" s="1"/>
  <c r="J115" i="1" s="1"/>
  <c r="G114" i="1"/>
  <c r="H114" i="1" s="1"/>
  <c r="J114" i="1" s="1"/>
  <c r="G113" i="1"/>
  <c r="H113" i="1" s="1"/>
  <c r="J113" i="1" s="1"/>
  <c r="G112" i="1"/>
  <c r="H112" i="1" s="1"/>
  <c r="J112" i="1" s="1"/>
  <c r="G111" i="1"/>
  <c r="H111" i="1" s="1"/>
  <c r="J111" i="1" s="1"/>
  <c r="G110" i="1"/>
  <c r="H110" i="1" s="1"/>
  <c r="J110" i="1" s="1"/>
  <c r="G109" i="1"/>
  <c r="H109" i="1" s="1"/>
  <c r="J109" i="1" s="1"/>
  <c r="G108" i="1"/>
  <c r="H108" i="1" s="1"/>
  <c r="J108" i="1" s="1"/>
  <c r="G107" i="1"/>
  <c r="H107" i="1" s="1"/>
  <c r="J107" i="1" s="1"/>
  <c r="G106" i="1"/>
  <c r="H106" i="1" s="1"/>
  <c r="J106" i="1" s="1"/>
  <c r="G105" i="1"/>
  <c r="H105" i="1" s="1"/>
  <c r="J105" i="1" s="1"/>
  <c r="G104" i="1"/>
  <c r="H104" i="1" s="1"/>
  <c r="J104" i="1" s="1"/>
  <c r="G103" i="1"/>
  <c r="H103" i="1" s="1"/>
  <c r="J103" i="1" s="1"/>
  <c r="G102" i="1"/>
  <c r="H102" i="1" s="1"/>
  <c r="J102" i="1" s="1"/>
  <c r="G101" i="1"/>
  <c r="H101" i="1" s="1"/>
  <c r="J101" i="1" s="1"/>
  <c r="G100" i="1"/>
  <c r="H100" i="1" s="1"/>
  <c r="J100" i="1" s="1"/>
  <c r="G99" i="1"/>
  <c r="H99" i="1" s="1"/>
  <c r="J99" i="1" s="1"/>
  <c r="G98" i="1"/>
  <c r="H98" i="1" s="1"/>
  <c r="J98" i="1" s="1"/>
  <c r="G97" i="1"/>
  <c r="H97" i="1" s="1"/>
  <c r="J97" i="1" s="1"/>
  <c r="G96" i="1"/>
  <c r="H96" i="1" s="1"/>
  <c r="J96" i="1" s="1"/>
  <c r="G95" i="1"/>
  <c r="H95" i="1" s="1"/>
  <c r="J95" i="1" s="1"/>
  <c r="G94" i="1"/>
  <c r="H94" i="1" s="1"/>
  <c r="J94" i="1" s="1"/>
  <c r="G93" i="1"/>
  <c r="H93" i="1" s="1"/>
  <c r="J93" i="1" s="1"/>
  <c r="G92" i="1"/>
  <c r="H92" i="1" s="1"/>
  <c r="J92" i="1" s="1"/>
  <c r="G91" i="1"/>
  <c r="H91" i="1" s="1"/>
  <c r="J91" i="1" s="1"/>
  <c r="G90" i="1"/>
  <c r="H90" i="1" s="1"/>
  <c r="J90" i="1" s="1"/>
  <c r="G89" i="1"/>
  <c r="H89" i="1" s="1"/>
  <c r="J89" i="1" s="1"/>
  <c r="G88" i="1"/>
  <c r="H88" i="1" s="1"/>
  <c r="J88" i="1" s="1"/>
  <c r="G87" i="1"/>
  <c r="H87" i="1" s="1"/>
  <c r="J87" i="1" s="1"/>
  <c r="G86" i="1"/>
  <c r="H86" i="1" s="1"/>
  <c r="J86" i="1" s="1"/>
  <c r="G85" i="1"/>
  <c r="H85" i="1" s="1"/>
  <c r="J85" i="1" s="1"/>
  <c r="G84" i="1"/>
  <c r="H84" i="1" s="1"/>
  <c r="J84" i="1" s="1"/>
  <c r="G83" i="1"/>
  <c r="H83" i="1" s="1"/>
  <c r="J83" i="1" s="1"/>
  <c r="G82" i="1"/>
  <c r="H82" i="1" s="1"/>
  <c r="J82" i="1" s="1"/>
  <c r="G81" i="1"/>
  <c r="H81" i="1" s="1"/>
  <c r="J81" i="1" s="1"/>
  <c r="G80" i="1"/>
  <c r="H80" i="1" s="1"/>
  <c r="J80" i="1" s="1"/>
  <c r="G79" i="1"/>
  <c r="H79" i="1" s="1"/>
  <c r="J79" i="1" s="1"/>
  <c r="G78" i="1"/>
  <c r="H78" i="1" s="1"/>
  <c r="J78" i="1" s="1"/>
  <c r="G77" i="1"/>
  <c r="H77" i="1" s="1"/>
  <c r="J77" i="1" s="1"/>
  <c r="G76" i="1"/>
  <c r="H76" i="1" s="1"/>
  <c r="J76" i="1" s="1"/>
  <c r="G75" i="1"/>
  <c r="H75" i="1" s="1"/>
  <c r="J75" i="1" s="1"/>
  <c r="G74" i="1"/>
  <c r="H74" i="1" s="1"/>
  <c r="J74" i="1" s="1"/>
  <c r="G73" i="1"/>
  <c r="H73" i="1" s="1"/>
  <c r="J73" i="1" s="1"/>
  <c r="G72" i="1"/>
  <c r="H72" i="1" s="1"/>
  <c r="J72" i="1" s="1"/>
  <c r="G71" i="1"/>
  <c r="H71" i="1" s="1"/>
  <c r="J71" i="1" s="1"/>
  <c r="G70" i="1"/>
  <c r="H70" i="1" s="1"/>
  <c r="J70" i="1" s="1"/>
  <c r="G69" i="1"/>
  <c r="H69" i="1" s="1"/>
  <c r="J69" i="1" s="1"/>
  <c r="G68" i="1"/>
  <c r="H68" i="1" s="1"/>
  <c r="J68" i="1" s="1"/>
  <c r="G67" i="1"/>
  <c r="H67" i="1" s="1"/>
  <c r="J67" i="1" s="1"/>
  <c r="G66" i="1"/>
  <c r="H66" i="1" s="1"/>
  <c r="J66" i="1" s="1"/>
  <c r="G65" i="1"/>
  <c r="H65" i="1" s="1"/>
  <c r="J65" i="1" s="1"/>
  <c r="G64" i="1"/>
  <c r="H64" i="1" s="1"/>
  <c r="J64" i="1" s="1"/>
  <c r="G63" i="1"/>
  <c r="H63" i="1" s="1"/>
  <c r="J63" i="1" s="1"/>
  <c r="G62" i="1"/>
  <c r="H62" i="1" s="1"/>
  <c r="J62" i="1" s="1"/>
  <c r="G61" i="1"/>
  <c r="H61" i="1" s="1"/>
  <c r="J61" i="1" s="1"/>
  <c r="G60" i="1"/>
  <c r="H60" i="1" s="1"/>
  <c r="J60" i="1" s="1"/>
  <c r="G59" i="1"/>
  <c r="H59" i="1" s="1"/>
  <c r="J59" i="1" s="1"/>
  <c r="G58" i="1"/>
  <c r="H58" i="1" s="1"/>
  <c r="J58" i="1" s="1"/>
  <c r="G57" i="1"/>
  <c r="H57" i="1" s="1"/>
  <c r="J57" i="1" s="1"/>
  <c r="G56" i="1"/>
  <c r="H56" i="1" s="1"/>
  <c r="J56" i="1" s="1"/>
  <c r="G55" i="1"/>
  <c r="H55" i="1" s="1"/>
  <c r="J55" i="1" s="1"/>
  <c r="G54" i="1"/>
  <c r="H54" i="1" s="1"/>
  <c r="J54" i="1" s="1"/>
  <c r="G53" i="1"/>
  <c r="H53" i="1" s="1"/>
  <c r="J53" i="1" s="1"/>
  <c r="G52" i="1"/>
  <c r="H52" i="1" s="1"/>
  <c r="J52" i="1" s="1"/>
  <c r="G51" i="1"/>
  <c r="H51" i="1" s="1"/>
  <c r="J51" i="1" s="1"/>
  <c r="G50" i="1"/>
  <c r="H50" i="1" s="1"/>
  <c r="J50" i="1" s="1"/>
  <c r="G49" i="1"/>
  <c r="H49" i="1" s="1"/>
  <c r="J49" i="1" s="1"/>
  <c r="G48" i="1"/>
  <c r="H48" i="1" s="1"/>
  <c r="J48" i="1" s="1"/>
  <c r="G47" i="1"/>
  <c r="H47" i="1" s="1"/>
  <c r="J47" i="1" s="1"/>
  <c r="G46" i="1"/>
  <c r="H46" i="1" s="1"/>
  <c r="J46" i="1" s="1"/>
  <c r="G45" i="1"/>
  <c r="H45" i="1" s="1"/>
  <c r="J45" i="1" s="1"/>
  <c r="G44" i="1"/>
  <c r="H44" i="1" s="1"/>
  <c r="J44" i="1" s="1"/>
  <c r="G43" i="1"/>
  <c r="H43" i="1" s="1"/>
  <c r="J43" i="1" s="1"/>
  <c r="G42" i="1"/>
  <c r="H42" i="1" s="1"/>
  <c r="J42" i="1" s="1"/>
  <c r="G41" i="1"/>
  <c r="H41" i="1" s="1"/>
  <c r="J41" i="1" s="1"/>
  <c r="G40" i="1"/>
  <c r="H40" i="1" s="1"/>
  <c r="J40" i="1" s="1"/>
  <c r="G39" i="1"/>
  <c r="H39" i="1" s="1"/>
  <c r="J39" i="1" s="1"/>
  <c r="G38" i="1"/>
  <c r="H38" i="1" s="1"/>
  <c r="J38" i="1" s="1"/>
  <c r="G37" i="1"/>
  <c r="H37" i="1" s="1"/>
  <c r="J37" i="1" s="1"/>
  <c r="G36" i="1"/>
  <c r="H36" i="1" s="1"/>
  <c r="J36" i="1" s="1"/>
  <c r="G35" i="1"/>
  <c r="H35" i="1" s="1"/>
  <c r="J35" i="1" s="1"/>
  <c r="G34" i="1"/>
  <c r="H34" i="1" s="1"/>
  <c r="J34" i="1" s="1"/>
  <c r="G33" i="1"/>
  <c r="H33" i="1" s="1"/>
  <c r="J33" i="1" s="1"/>
  <c r="G32" i="1"/>
  <c r="H32" i="1" s="1"/>
  <c r="J32" i="1" s="1"/>
  <c r="G31" i="1"/>
  <c r="H31" i="1" s="1"/>
  <c r="J31" i="1" s="1"/>
  <c r="G30" i="1"/>
  <c r="H30" i="1" s="1"/>
  <c r="J30" i="1" s="1"/>
  <c r="G29" i="1"/>
  <c r="H29" i="1" s="1"/>
  <c r="J29" i="1" s="1"/>
  <c r="G28" i="1"/>
  <c r="H28" i="1" s="1"/>
  <c r="J28" i="1" s="1"/>
  <c r="G27" i="1"/>
  <c r="H27" i="1" s="1"/>
  <c r="J27" i="1" s="1"/>
  <c r="G26" i="1"/>
  <c r="H26" i="1" s="1"/>
  <c r="J26" i="1" s="1"/>
  <c r="G25" i="1"/>
  <c r="H25" i="1" s="1"/>
  <c r="J25" i="1" s="1"/>
  <c r="G24" i="1"/>
  <c r="H24" i="1" s="1"/>
  <c r="J24" i="1" s="1"/>
  <c r="G23" i="1"/>
  <c r="H23" i="1" s="1"/>
  <c r="J23" i="1" s="1"/>
  <c r="G22" i="1"/>
  <c r="H22" i="1" s="1"/>
  <c r="J22" i="1" s="1"/>
  <c r="G21" i="1"/>
  <c r="H21" i="1" s="1"/>
  <c r="J21" i="1" s="1"/>
  <c r="G20" i="1"/>
  <c r="H20" i="1" s="1"/>
  <c r="J20" i="1" s="1"/>
  <c r="G19" i="1"/>
  <c r="H19" i="1" s="1"/>
  <c r="J19" i="1" s="1"/>
  <c r="G18" i="1"/>
  <c r="H18" i="1" s="1"/>
  <c r="J18" i="1" s="1"/>
  <c r="G17" i="1"/>
  <c r="H17" i="1" s="1"/>
  <c r="J17" i="1" s="1"/>
  <c r="G16" i="1"/>
  <c r="H16" i="1" s="1"/>
  <c r="J16" i="1" s="1"/>
  <c r="G15" i="1"/>
  <c r="H15" i="1" s="1"/>
  <c r="J15" i="1" s="1"/>
  <c r="G14" i="1"/>
  <c r="H14" i="1" s="1"/>
  <c r="J14" i="1" s="1"/>
  <c r="G13" i="1"/>
  <c r="H13" i="1" s="1"/>
  <c r="J13" i="1" s="1"/>
  <c r="G12" i="1"/>
  <c r="H12" i="1" s="1"/>
  <c r="J12" i="1" s="1"/>
  <c r="G11" i="1"/>
  <c r="H11" i="1" s="1"/>
  <c r="J11" i="1" s="1"/>
  <c r="G10" i="1"/>
  <c r="H10" i="1" s="1"/>
  <c r="J10" i="1" s="1"/>
  <c r="G9" i="1"/>
  <c r="H9" i="1" s="1"/>
  <c r="J9" i="1" s="1"/>
  <c r="G8" i="1"/>
  <c r="H8" i="1" s="1"/>
  <c r="J8" i="1" s="1"/>
  <c r="G7" i="1"/>
  <c r="H7" i="1" s="1"/>
  <c r="J7" i="1" s="1"/>
  <c r="G6" i="1"/>
  <c r="H6" i="1" s="1"/>
  <c r="J6" i="1" s="1"/>
  <c r="G5" i="1"/>
  <c r="H5" i="1" s="1"/>
  <c r="J5" i="1" s="1"/>
  <c r="G4" i="1"/>
  <c r="H4" i="1" s="1"/>
  <c r="J4" i="1" s="1"/>
  <c r="G3" i="1"/>
  <c r="H3" i="1" l="1"/>
  <c r="J3" i="1" s="1"/>
  <c r="E23" i="4" l="1"/>
  <c r="G23" i="4" s="1"/>
  <c r="E6" i="14" l="1"/>
  <c r="G6" i="14" s="1"/>
  <c r="E5" i="14"/>
  <c r="G5" i="14" s="1"/>
  <c r="E3" i="14"/>
  <c r="G3" i="14"/>
  <c r="E4" i="14"/>
  <c r="G4" i="14"/>
  <c r="G12" i="8"/>
  <c r="E12" i="8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G4" i="8"/>
  <c r="E4" i="8"/>
  <c r="G3" i="8"/>
  <c r="E3" i="8"/>
  <c r="E20" i="4"/>
  <c r="G20" i="4" s="1"/>
  <c r="E19" i="4"/>
  <c r="G19" i="4" s="1"/>
  <c r="E7" i="4"/>
  <c r="G7" i="4" s="1"/>
  <c r="E14" i="4"/>
  <c r="G14" i="4" s="1"/>
  <c r="E10" i="4"/>
  <c r="G10" i="4" s="1"/>
  <c r="E9" i="4"/>
  <c r="G9" i="4" s="1"/>
  <c r="E12" i="4"/>
  <c r="G12" i="4" s="1"/>
  <c r="E11" i="4"/>
  <c r="G11" i="4" s="1"/>
  <c r="E15" i="4"/>
  <c r="G15" i="4" s="1"/>
  <c r="E13" i="4"/>
  <c r="G13" i="4" s="1"/>
  <c r="E17" i="4"/>
  <c r="G17" i="4" s="1"/>
  <c r="E43" i="3"/>
  <c r="G43" i="3" s="1"/>
  <c r="E87" i="3"/>
  <c r="G87" i="3" s="1"/>
  <c r="E63" i="3" l="1"/>
  <c r="G63" i="3" s="1"/>
  <c r="E36" i="3"/>
  <c r="G36" i="3" s="1"/>
  <c r="E35" i="3"/>
  <c r="G35" i="3" s="1"/>
  <c r="E33" i="3"/>
  <c r="G33" i="3" s="1"/>
  <c r="E42" i="2"/>
  <c r="G42" i="2" s="1"/>
  <c r="E39" i="2"/>
  <c r="G39" i="2" s="1"/>
  <c r="E30" i="2"/>
  <c r="G30" i="2" s="1"/>
  <c r="E21" i="2"/>
  <c r="G21" i="2" s="1"/>
  <c r="E19" i="2"/>
  <c r="G19" i="2" s="1"/>
  <c r="E18" i="2"/>
  <c r="G18" i="2" s="1"/>
  <c r="E16" i="2"/>
  <c r="G16" i="2" s="1"/>
  <c r="E17" i="2"/>
  <c r="G17" i="2" s="1"/>
  <c r="E20" i="2"/>
  <c r="G20" i="2" s="1"/>
  <c r="E11" i="2"/>
  <c r="G11" i="2" s="1"/>
  <c r="E10" i="2"/>
  <c r="G10" i="2" s="1"/>
  <c r="E13" i="2"/>
  <c r="G13" i="2" s="1"/>
  <c r="E12" i="2"/>
  <c r="G12" i="2" s="1"/>
  <c r="E14" i="2"/>
  <c r="G14" i="2" s="1"/>
  <c r="E15" i="2"/>
  <c r="G15" i="2" s="1"/>
  <c r="E8" i="2"/>
  <c r="G8" i="2" s="1"/>
  <c r="E7" i="2"/>
  <c r="G7" i="2" s="1"/>
  <c r="E6" i="2"/>
  <c r="G6" i="2" s="1"/>
  <c r="E5" i="2"/>
  <c r="G5" i="2" s="1"/>
  <c r="E4" i="2"/>
  <c r="G4" i="2" s="1"/>
  <c r="E3" i="2"/>
  <c r="G3" i="2" s="1"/>
  <c r="E5" i="5"/>
  <c r="G5" i="5" s="1"/>
  <c r="E7" i="5"/>
  <c r="G7" i="5" s="1"/>
  <c r="E23" i="5" l="1"/>
  <c r="G23" i="5" s="1"/>
  <c r="E25" i="5"/>
  <c r="G25" i="5" s="1"/>
  <c r="E27" i="5"/>
  <c r="G27" i="5" s="1"/>
  <c r="E38" i="5"/>
  <c r="G38" i="5" s="1"/>
  <c r="E47" i="5"/>
  <c r="G47" i="5" s="1"/>
  <c r="E46" i="5"/>
  <c r="G46" i="5" s="1"/>
  <c r="E48" i="5"/>
  <c r="G48" i="5" s="1"/>
  <c r="E35" i="5"/>
  <c r="G35" i="5" s="1"/>
  <c r="E24" i="5"/>
  <c r="G24" i="5" s="1"/>
  <c r="E107" i="3"/>
  <c r="G107" i="3" s="1"/>
  <c r="E94" i="3"/>
  <c r="G94" i="3" s="1"/>
  <c r="E93" i="3"/>
  <c r="G93" i="3" s="1"/>
  <c r="E92" i="3"/>
  <c r="G92" i="3" s="1"/>
  <c r="E91" i="3"/>
  <c r="G91" i="3" s="1"/>
  <c r="E90" i="3"/>
  <c r="G90" i="3" s="1"/>
  <c r="E89" i="3"/>
  <c r="G89" i="3" s="1"/>
  <c r="E67" i="3"/>
  <c r="G67" i="3" s="1"/>
  <c r="E68" i="3"/>
  <c r="G68" i="3" s="1"/>
  <c r="E81" i="3"/>
  <c r="G81" i="3" s="1"/>
  <c r="E80" i="3"/>
  <c r="G80" i="3" s="1"/>
  <c r="E41" i="3"/>
  <c r="G41" i="3" s="1"/>
  <c r="E40" i="3"/>
  <c r="G40" i="3" s="1"/>
  <c r="E58" i="3"/>
  <c r="G58" i="3" s="1"/>
  <c r="E24" i="3"/>
  <c r="G24" i="3" s="1"/>
  <c r="E106" i="3" l="1"/>
  <c r="G106" i="3" s="1"/>
  <c r="E5" i="3" l="1"/>
  <c r="G5" i="3" s="1"/>
  <c r="E12" i="9" l="1"/>
  <c r="G12" i="9" s="1"/>
  <c r="E11" i="9"/>
  <c r="G11" i="9" s="1"/>
  <c r="E10" i="9"/>
  <c r="E9" i="9"/>
  <c r="E8" i="9"/>
  <c r="E7" i="9"/>
  <c r="G7" i="9" s="1"/>
  <c r="E6" i="9"/>
  <c r="G6" i="9" s="1"/>
  <c r="E5" i="9"/>
  <c r="G5" i="9" s="1"/>
  <c r="E4" i="9"/>
  <c r="G4" i="9" s="1"/>
  <c r="E3" i="9"/>
  <c r="G3" i="9" s="1"/>
  <c r="E8" i="4" l="1"/>
  <c r="G8" i="4" s="1"/>
  <c r="E18" i="4" l="1"/>
  <c r="G18" i="4" s="1"/>
  <c r="E10" i="5" l="1"/>
  <c r="G10" i="5" s="1"/>
  <c r="E22" i="4" l="1"/>
  <c r="G22" i="4" s="1"/>
  <c r="E4" i="5" l="1"/>
  <c r="G4" i="5" s="1"/>
  <c r="F33" i="7" l="1"/>
  <c r="H33" i="7" s="1"/>
  <c r="E6" i="4" l="1"/>
  <c r="G6" i="4" s="1"/>
  <c r="E16" i="4"/>
  <c r="G16" i="4" s="1"/>
  <c r="E74" i="3" l="1"/>
  <c r="G74" i="3" s="1"/>
  <c r="E108" i="3" l="1"/>
  <c r="G108" i="3" s="1"/>
  <c r="E32" i="3" l="1"/>
  <c r="G32" i="3" s="1"/>
  <c r="E31" i="3"/>
  <c r="G31" i="3" s="1"/>
  <c r="E37" i="3" l="1"/>
  <c r="G37" i="3" s="1"/>
  <c r="E22" i="3" l="1"/>
  <c r="G22" i="3" s="1"/>
  <c r="E25" i="3"/>
  <c r="G25" i="3" s="1"/>
  <c r="E44" i="3" l="1"/>
  <c r="G44" i="3" s="1"/>
  <c r="E42" i="3"/>
  <c r="G42" i="3" s="1"/>
  <c r="E29" i="5" l="1"/>
  <c r="G29" i="5" s="1"/>
  <c r="E34" i="3" l="1"/>
  <c r="G34" i="3" s="1"/>
  <c r="E30" i="3" l="1"/>
  <c r="G30" i="3" s="1"/>
  <c r="E64" i="3"/>
  <c r="G64" i="3" s="1"/>
  <c r="E14" i="3" l="1"/>
  <c r="G14" i="3" s="1"/>
  <c r="E19" i="3" l="1"/>
  <c r="G19" i="3" s="1"/>
  <c r="E18" i="3"/>
  <c r="G18" i="3" s="1"/>
  <c r="E4" i="3" l="1"/>
  <c r="G4" i="3" s="1"/>
  <c r="E76" i="3" l="1"/>
  <c r="G76" i="3" s="1"/>
  <c r="E75" i="3"/>
  <c r="G75" i="3" s="1"/>
  <c r="E6" i="3" l="1"/>
  <c r="G6" i="3" s="1"/>
  <c r="E11" i="3" l="1"/>
  <c r="G11" i="3" s="1"/>
  <c r="E17" i="5" l="1"/>
  <c r="G17" i="5" s="1"/>
  <c r="E20" i="3" l="1"/>
  <c r="G20" i="3" s="1"/>
  <c r="E28" i="5"/>
  <c r="G28" i="5" s="1"/>
  <c r="E3" i="5" l="1"/>
  <c r="G3" i="5" s="1"/>
  <c r="E18" i="5" l="1"/>
  <c r="G18" i="5" s="1"/>
  <c r="E32" i="2" l="1"/>
  <c r="G32" i="2" s="1"/>
  <c r="F11" i="7" l="1"/>
  <c r="H11" i="7" s="1"/>
  <c r="F10" i="7"/>
  <c r="H10" i="7" s="1"/>
  <c r="F9" i="7"/>
  <c r="H9" i="7" s="1"/>
  <c r="F13" i="7"/>
  <c r="H13" i="7" s="1"/>
  <c r="F12" i="7"/>
  <c r="H12" i="7" s="1"/>
  <c r="F14" i="7"/>
  <c r="H14" i="7" s="1"/>
  <c r="E38" i="3" l="1"/>
  <c r="G38" i="3" s="1"/>
  <c r="E22" i="5"/>
  <c r="G22" i="5" s="1"/>
  <c r="E46" i="2" l="1"/>
  <c r="G46" i="2" s="1"/>
  <c r="E78" i="3"/>
  <c r="G78" i="3" s="1"/>
  <c r="E44" i="5" l="1"/>
  <c r="G44" i="5" s="1"/>
  <c r="E31" i="2" l="1"/>
  <c r="G31" i="2" s="1"/>
  <c r="E3" i="4" l="1"/>
  <c r="G3" i="4" s="1"/>
  <c r="E13" i="3"/>
  <c r="G13" i="3" s="1"/>
  <c r="E29" i="3" l="1"/>
  <c r="G29" i="3" s="1"/>
  <c r="E60" i="3"/>
  <c r="G60" i="3" s="1"/>
  <c r="E27" i="3" l="1"/>
  <c r="G27" i="3" s="1"/>
  <c r="E26" i="3"/>
  <c r="G26" i="3" s="1"/>
  <c r="E28" i="3"/>
  <c r="G28" i="3" s="1"/>
  <c r="E62" i="3" l="1"/>
  <c r="G62" i="3" s="1"/>
  <c r="E23" i="3"/>
  <c r="G23" i="3" s="1"/>
  <c r="E6" i="5"/>
  <c r="G6" i="5" s="1"/>
  <c r="E15" i="3" l="1"/>
  <c r="G15" i="3" s="1"/>
  <c r="E21" i="4" l="1"/>
  <c r="G21" i="4" s="1"/>
  <c r="E88" i="3" l="1"/>
  <c r="G88" i="3" s="1"/>
  <c r="E51" i="3"/>
  <c r="G51" i="3" s="1"/>
  <c r="E9" i="5" l="1"/>
  <c r="G9" i="5" s="1"/>
  <c r="E5" i="4" l="1"/>
  <c r="G5" i="4" s="1"/>
  <c r="E16" i="3" l="1"/>
  <c r="G16" i="3" s="1"/>
  <c r="E14" i="5" l="1"/>
  <c r="G14" i="5" s="1"/>
  <c r="E13" i="5"/>
  <c r="G13" i="5" s="1"/>
  <c r="E16" i="14"/>
  <c r="G16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E15" i="5" l="1"/>
  <c r="G15" i="5" s="1"/>
  <c r="E8" i="3" l="1"/>
  <c r="G8" i="3" s="1"/>
  <c r="E7" i="3"/>
  <c r="G7" i="3" s="1"/>
  <c r="E9" i="3"/>
  <c r="G9" i="3" s="1"/>
  <c r="E46" i="3"/>
  <c r="G46" i="3" s="1"/>
  <c r="E47" i="3"/>
  <c r="G47" i="3" s="1"/>
  <c r="E36" i="5" l="1"/>
  <c r="G36" i="5" s="1"/>
  <c r="E48" i="3" l="1"/>
  <c r="G48" i="3" s="1"/>
  <c r="E10" i="3" l="1"/>
  <c r="G10" i="3" s="1"/>
  <c r="E37" i="5" l="1"/>
  <c r="G37" i="5" s="1"/>
  <c r="F190" i="7" l="1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65" i="7"/>
  <c r="H165" i="7" s="1"/>
  <c r="F164" i="7"/>
  <c r="H164" i="7" s="1"/>
  <c r="F163" i="7"/>
  <c r="H163" i="7" s="1"/>
  <c r="F162" i="7"/>
  <c r="H162" i="7" s="1"/>
  <c r="F161" i="7"/>
  <c r="H161" i="7" s="1"/>
  <c r="F160" i="7"/>
  <c r="H160" i="7" s="1"/>
  <c r="F159" i="7"/>
  <c r="H159" i="7" s="1"/>
  <c r="F158" i="7"/>
  <c r="H158" i="7" s="1"/>
  <c r="F157" i="7"/>
  <c r="H157" i="7" s="1"/>
  <c r="F156" i="7"/>
  <c r="H156" i="7" s="1"/>
  <c r="F155" i="7"/>
  <c r="H155" i="7" s="1"/>
  <c r="F154" i="7"/>
  <c r="H154" i="7" s="1"/>
  <c r="F153" i="7"/>
  <c r="H153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6" i="7"/>
  <c r="H146" i="7" s="1"/>
  <c r="F145" i="7"/>
  <c r="H145" i="7" s="1"/>
  <c r="F144" i="7"/>
  <c r="H144" i="7" s="1"/>
  <c r="F143" i="7"/>
  <c r="H143" i="7" s="1"/>
  <c r="F142" i="7"/>
  <c r="H142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4" i="7"/>
  <c r="H134" i="7" s="1"/>
  <c r="F133" i="7"/>
  <c r="H133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6" i="7"/>
  <c r="H106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7" i="7"/>
  <c r="H67" i="7" s="1"/>
  <c r="F66" i="7"/>
  <c r="H66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8" i="7"/>
  <c r="H8" i="7" s="1"/>
  <c r="F7" i="7"/>
  <c r="H7" i="7" s="1"/>
  <c r="F6" i="7"/>
  <c r="H6" i="7" s="1"/>
  <c r="F5" i="7"/>
  <c r="H5" i="7" s="1"/>
  <c r="F4" i="7"/>
  <c r="H4" i="7" s="1"/>
  <c r="F3" i="7"/>
  <c r="H3" i="7" s="1"/>
  <c r="E41" i="2" l="1"/>
  <c r="G41" i="2" s="1"/>
  <c r="E99" i="3" l="1"/>
  <c r="G99" i="3" s="1"/>
  <c r="E100" i="3"/>
  <c r="G100" i="3" s="1"/>
  <c r="E26" i="5" l="1"/>
  <c r="G26" i="5" s="1"/>
  <c r="E83" i="3" l="1"/>
  <c r="G83" i="3" s="1"/>
  <c r="E82" i="3"/>
  <c r="G82" i="3" s="1"/>
  <c r="E53" i="3"/>
  <c r="G53" i="3" s="1"/>
  <c r="E52" i="3"/>
  <c r="G52" i="3" s="1"/>
  <c r="E50" i="3"/>
  <c r="G50" i="3" s="1"/>
  <c r="E49" i="3"/>
  <c r="G49" i="3" s="1"/>
  <c r="E3" i="3" l="1"/>
  <c r="G3" i="3" s="1"/>
  <c r="E86" i="3" l="1"/>
  <c r="G86" i="3" s="1"/>
  <c r="E40" i="2" l="1"/>
  <c r="G40" i="2" s="1"/>
  <c r="E29" i="2" l="1"/>
  <c r="G29" i="2" s="1"/>
  <c r="E4" i="4" l="1"/>
  <c r="G4" i="4" s="1"/>
  <c r="E20" i="5" l="1"/>
  <c r="G20" i="5" s="1"/>
  <c r="E17" i="3" l="1"/>
  <c r="G17" i="3" s="1"/>
  <c r="E21" i="3" l="1"/>
  <c r="G21" i="3" s="1"/>
  <c r="E9" i="2" l="1"/>
  <c r="G9" i="2" s="1"/>
  <c r="E57" i="3" l="1"/>
  <c r="G57" i="3" s="1"/>
  <c r="E40" i="5" l="1"/>
  <c r="G40" i="5" s="1"/>
  <c r="E39" i="5"/>
  <c r="G39" i="5" s="1"/>
  <c r="E38" i="2" l="1"/>
  <c r="G38" i="2" s="1"/>
  <c r="E42" i="5"/>
  <c r="G42" i="5" s="1"/>
  <c r="E37" i="2" l="1"/>
  <c r="G37" i="2" s="1"/>
  <c r="E97" i="3" l="1"/>
  <c r="G97" i="3" s="1"/>
  <c r="E19" i="5" l="1"/>
  <c r="G19" i="5" s="1"/>
  <c r="E36" i="2" l="1"/>
  <c r="G36" i="2" s="1"/>
  <c r="E39" i="3" l="1"/>
  <c r="G39" i="3" s="1"/>
  <c r="E59" i="3" l="1"/>
  <c r="G59" i="3" s="1"/>
  <c r="E61" i="3"/>
  <c r="G61" i="3" s="1"/>
  <c r="E45" i="3" l="1"/>
  <c r="G45" i="3" s="1"/>
  <c r="E23" i="2" l="1"/>
  <c r="G23" i="2" s="1"/>
  <c r="E35" i="2"/>
  <c r="G35" i="2" s="1"/>
  <c r="E25" i="2"/>
  <c r="G25" i="2" s="1"/>
  <c r="E24" i="2"/>
  <c r="G24" i="2" s="1"/>
  <c r="E28" i="2"/>
  <c r="G28" i="2" s="1"/>
  <c r="E45" i="5"/>
  <c r="G45" i="5" s="1"/>
  <c r="E96" i="3"/>
  <c r="G96" i="3" s="1"/>
  <c r="E101" i="3"/>
  <c r="G101" i="3" s="1"/>
  <c r="E31" i="5" l="1"/>
  <c r="G31" i="5" s="1"/>
  <c r="E11" i="5"/>
  <c r="G11" i="5" s="1"/>
  <c r="E34" i="5"/>
  <c r="G34" i="5" s="1"/>
  <c r="E30" i="5"/>
  <c r="G30" i="5" s="1"/>
  <c r="E8" i="5"/>
  <c r="G8" i="5" s="1"/>
  <c r="E27" i="2"/>
  <c r="G27" i="2" s="1"/>
  <c r="E22" i="2"/>
  <c r="G22" i="2" s="1"/>
  <c r="E72" i="3" l="1"/>
  <c r="G72" i="3" s="1"/>
  <c r="E73" i="3"/>
  <c r="G73" i="3" s="1"/>
  <c r="E70" i="3"/>
  <c r="G70" i="3" s="1"/>
  <c r="G102" i="3"/>
  <c r="E69" i="3"/>
  <c r="G69" i="3" s="1"/>
  <c r="E104" i="3"/>
  <c r="E34" i="2" l="1"/>
  <c r="G34" i="2" s="1"/>
  <c r="E16" i="5" l="1"/>
  <c r="G16" i="5" s="1"/>
  <c r="E105" i="3" l="1"/>
  <c r="G105" i="3" s="1"/>
  <c r="E55" i="3"/>
  <c r="G55" i="3" s="1"/>
  <c r="E65" i="3"/>
  <c r="G65" i="3" s="1"/>
  <c r="E71" i="3"/>
  <c r="G71" i="3" s="1"/>
  <c r="E77" i="3" l="1"/>
  <c r="G77" i="3" s="1"/>
  <c r="E79" i="3" l="1"/>
  <c r="G79" i="3" s="1"/>
  <c r="E25" i="4" l="1"/>
  <c r="G25" i="4" s="1"/>
  <c r="E21" i="5" l="1"/>
  <c r="G21" i="5" s="1"/>
  <c r="E56" i="3" l="1"/>
  <c r="G56" i="3" s="1"/>
  <c r="E167" i="3"/>
  <c r="G167" i="3" s="1"/>
  <c r="E166" i="3"/>
  <c r="G166" i="3" s="1"/>
  <c r="E165" i="3"/>
  <c r="G165" i="3" s="1"/>
  <c r="E164" i="3"/>
  <c r="G164" i="3" s="1"/>
  <c r="E163" i="3"/>
  <c r="G163" i="3" s="1"/>
  <c r="E162" i="3"/>
  <c r="G162" i="3" s="1"/>
  <c r="E161" i="3"/>
  <c r="G161" i="3" s="1"/>
  <c r="E160" i="3"/>
  <c r="G160" i="3" s="1"/>
  <c r="E159" i="3"/>
  <c r="G159" i="3" s="1"/>
  <c r="E158" i="3"/>
  <c r="G158" i="3" s="1"/>
  <c r="E157" i="3"/>
  <c r="G157" i="3" s="1"/>
  <c r="E156" i="3"/>
  <c r="G156" i="3" s="1"/>
  <c r="E155" i="3"/>
  <c r="G155" i="3" s="1"/>
  <c r="E154" i="3"/>
  <c r="G154" i="3" s="1"/>
  <c r="E153" i="3"/>
  <c r="G153" i="3" s="1"/>
  <c r="E152" i="3"/>
  <c r="G152" i="3" s="1"/>
  <c r="E151" i="3"/>
  <c r="G151" i="3" s="1"/>
  <c r="E150" i="3"/>
  <c r="G150" i="3" s="1"/>
  <c r="E149" i="3"/>
  <c r="G149" i="3" s="1"/>
  <c r="E148" i="3"/>
  <c r="G148" i="3" s="1"/>
  <c r="E147" i="3"/>
  <c r="G147" i="3" s="1"/>
  <c r="E146" i="3"/>
  <c r="G146" i="3" s="1"/>
  <c r="E145" i="3"/>
  <c r="G145" i="3" s="1"/>
  <c r="E144" i="3"/>
  <c r="G144" i="3" s="1"/>
  <c r="E143" i="3"/>
  <c r="G143" i="3" s="1"/>
  <c r="E142" i="3"/>
  <c r="G142" i="3" s="1"/>
  <c r="E141" i="3"/>
  <c r="G141" i="3" s="1"/>
  <c r="E140" i="3"/>
  <c r="G140" i="3" s="1"/>
  <c r="E139" i="3"/>
  <c r="G139" i="3" s="1"/>
  <c r="E138" i="3"/>
  <c r="G138" i="3" s="1"/>
  <c r="E137" i="3"/>
  <c r="G137" i="3" s="1"/>
  <c r="E136" i="3"/>
  <c r="G136" i="3" s="1"/>
  <c r="E135" i="3"/>
  <c r="G135" i="3" s="1"/>
  <c r="E134" i="3"/>
  <c r="G134" i="3" s="1"/>
  <c r="E133" i="3"/>
  <c r="G133" i="3" s="1"/>
  <c r="E132" i="3"/>
  <c r="G132" i="3" s="1"/>
  <c r="E131" i="3"/>
  <c r="G131" i="3" s="1"/>
  <c r="E130" i="3"/>
  <c r="G130" i="3" s="1"/>
  <c r="E129" i="3"/>
  <c r="G129" i="3" s="1"/>
  <c r="E128" i="3"/>
  <c r="G128" i="3" s="1"/>
  <c r="E127" i="3"/>
  <c r="G127" i="3" s="1"/>
  <c r="E126" i="3"/>
  <c r="G126" i="3" s="1"/>
  <c r="E125" i="3"/>
  <c r="G125" i="3" s="1"/>
  <c r="E124" i="3"/>
  <c r="G124" i="3" s="1"/>
  <c r="E123" i="3"/>
  <c r="G123" i="3" s="1"/>
  <c r="E122" i="3"/>
  <c r="G122" i="3" s="1"/>
  <c r="E121" i="3"/>
  <c r="G121" i="3" s="1"/>
  <c r="E120" i="3"/>
  <c r="G120" i="3" s="1"/>
  <c r="E119" i="3"/>
  <c r="G119" i="3" s="1"/>
  <c r="E118" i="3"/>
  <c r="G118" i="3" s="1"/>
  <c r="E117" i="3"/>
  <c r="G117" i="3" s="1"/>
  <c r="E116" i="3"/>
  <c r="G116" i="3" s="1"/>
  <c r="E115" i="3"/>
  <c r="G115" i="3" s="1"/>
  <c r="E114" i="3"/>
  <c r="G114" i="3" s="1"/>
  <c r="E113" i="3"/>
  <c r="G113" i="3" s="1"/>
  <c r="E84" i="3"/>
  <c r="G84" i="3" s="1"/>
  <c r="E95" i="3"/>
  <c r="G95" i="3" s="1"/>
  <c r="E66" i="3"/>
  <c r="G66" i="3" s="1"/>
  <c r="E54" i="3"/>
  <c r="G54" i="3" s="1"/>
  <c r="E85" i="3"/>
  <c r="G85" i="3" s="1"/>
  <c r="E109" i="3"/>
  <c r="G109" i="3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3" i="9"/>
  <c r="G23" i="9" s="1"/>
  <c r="E22" i="9"/>
  <c r="G22" i="9" s="1"/>
  <c r="E21" i="9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12" i="3"/>
  <c r="G12" i="3" s="1"/>
  <c r="E111" i="3"/>
  <c r="G111" i="3" s="1"/>
  <c r="E112" i="3"/>
  <c r="G112" i="3" s="1"/>
  <c r="E98" i="3"/>
  <c r="G98" i="3" s="1"/>
  <c r="G103" i="3"/>
  <c r="E110" i="3"/>
  <c r="G110" i="3" s="1"/>
  <c r="E41" i="5"/>
  <c r="G41" i="5" s="1"/>
  <c r="E12" i="5"/>
  <c r="G12" i="5" s="1"/>
  <c r="E32" i="5"/>
  <c r="G32" i="5" s="1"/>
  <c r="E33" i="5"/>
  <c r="G33" i="5" s="1"/>
  <c r="E49" i="5"/>
  <c r="G49" i="5" s="1"/>
  <c r="E43" i="5"/>
  <c r="G43" i="5" s="1"/>
  <c r="E28" i="4" l="1"/>
  <c r="G28" i="4" s="1"/>
  <c r="E27" i="4"/>
  <c r="G27" i="4" s="1"/>
  <c r="E26" i="4"/>
  <c r="G26" i="4" s="1"/>
  <c r="E24" i="4"/>
  <c r="G24" i="4" s="1"/>
  <c r="E45" i="2" l="1"/>
  <c r="G45" i="2" s="1"/>
  <c r="E26" i="2"/>
  <c r="G26" i="2" s="1"/>
  <c r="E44" i="2"/>
  <c r="G44" i="2" s="1"/>
  <c r="E33" i="2"/>
  <c r="G33" i="2" s="1"/>
  <c r="E43" i="2"/>
  <c r="G43" i="2" s="1"/>
  <c r="E47" i="2"/>
  <c r="G47" i="2" s="1"/>
  <c r="E48" i="2"/>
  <c r="G48" i="2" s="1"/>
  <c r="E49" i="2"/>
  <c r="G49" i="2" s="1"/>
  <c r="E50" i="2"/>
  <c r="G50" i="2" s="1"/>
  <c r="E51" i="2"/>
  <c r="G51" i="2" s="1"/>
</calcChain>
</file>

<file path=xl/sharedStrings.xml><?xml version="1.0" encoding="utf-8"?>
<sst xmlns="http://schemas.openxmlformats.org/spreadsheetml/2006/main" count="2556" uniqueCount="180">
  <si>
    <t>Лист, мм</t>
  </si>
  <si>
    <t>Ширина, мм</t>
  </si>
  <si>
    <t>Длина, мм</t>
  </si>
  <si>
    <t>Кол-во, шт</t>
  </si>
  <si>
    <t>Площадь, м2</t>
  </si>
  <si>
    <t>Общая площадь, м2</t>
  </si>
  <si>
    <t>Вес 1 м2, кг</t>
  </si>
  <si>
    <t>Вес позиции, кг</t>
  </si>
  <si>
    <t>Марка стали</t>
  </si>
  <si>
    <t>нерж</t>
  </si>
  <si>
    <t>Ст3</t>
  </si>
  <si>
    <t>09Г2С</t>
  </si>
  <si>
    <t>Наименование</t>
  </si>
  <si>
    <t>Профиль</t>
  </si>
  <si>
    <t>Балка</t>
  </si>
  <si>
    <t>40Ш1</t>
  </si>
  <si>
    <t>50Ш4</t>
  </si>
  <si>
    <t>30К1</t>
  </si>
  <si>
    <t>Длина общая, м</t>
  </si>
  <si>
    <t xml:space="preserve">Вес 1м, кг/м </t>
  </si>
  <si>
    <t>Уголок</t>
  </si>
  <si>
    <t>Кол-во,шт</t>
  </si>
  <si>
    <t>Длина всего, м</t>
  </si>
  <si>
    <t xml:space="preserve">Вес 1 п.м., кг/м </t>
  </si>
  <si>
    <t xml:space="preserve">Общий вес, кг </t>
  </si>
  <si>
    <t>160х160х12</t>
  </si>
  <si>
    <t>140х140х9</t>
  </si>
  <si>
    <t>240х160х11</t>
  </si>
  <si>
    <t>180х100х5</t>
  </si>
  <si>
    <t>180х180х5</t>
  </si>
  <si>
    <t>160х160х5</t>
  </si>
  <si>
    <t>200х200х6</t>
  </si>
  <si>
    <t>100х100х3</t>
  </si>
  <si>
    <t>Швеллер</t>
  </si>
  <si>
    <t>120х60х4</t>
  </si>
  <si>
    <t>200х100х6</t>
  </si>
  <si>
    <t>12У</t>
  </si>
  <si>
    <t>120х120х5</t>
  </si>
  <si>
    <t>50х50х3</t>
  </si>
  <si>
    <t>50х50х5</t>
  </si>
  <si>
    <t>80х80х3</t>
  </si>
  <si>
    <t>Квадрат</t>
  </si>
  <si>
    <t>18П</t>
  </si>
  <si>
    <t>140х140х6</t>
  </si>
  <si>
    <t>120х120х4</t>
  </si>
  <si>
    <t>120х120х8</t>
  </si>
  <si>
    <t>120х120х6</t>
  </si>
  <si>
    <t>140х120х4</t>
  </si>
  <si>
    <t>60х60х3</t>
  </si>
  <si>
    <t>140х140х4</t>
  </si>
  <si>
    <t>63х63х5</t>
  </si>
  <si>
    <t>30У</t>
  </si>
  <si>
    <t>20У</t>
  </si>
  <si>
    <t>14У</t>
  </si>
  <si>
    <t>50х50</t>
  </si>
  <si>
    <t>40х40</t>
  </si>
  <si>
    <t>100х100х7</t>
  </si>
  <si>
    <t>140х140х5</t>
  </si>
  <si>
    <t>20х20</t>
  </si>
  <si>
    <t>60х40х3</t>
  </si>
  <si>
    <t>ст3</t>
  </si>
  <si>
    <t>240х160х10</t>
  </si>
  <si>
    <t>60х30х3</t>
  </si>
  <si>
    <t>120х80х6</t>
  </si>
  <si>
    <t>120х80х4</t>
  </si>
  <si>
    <t>20П</t>
  </si>
  <si>
    <t>200х150х5</t>
  </si>
  <si>
    <t>30Ш1</t>
  </si>
  <si>
    <t>35Б1</t>
  </si>
  <si>
    <t>27У</t>
  </si>
  <si>
    <t>12П</t>
  </si>
  <si>
    <t>18У</t>
  </si>
  <si>
    <t>180х140х7</t>
  </si>
  <si>
    <t>360х250х11</t>
  </si>
  <si>
    <t>35К1</t>
  </si>
  <si>
    <t>оц</t>
  </si>
  <si>
    <t>160х80х4</t>
  </si>
  <si>
    <t>20Б1</t>
  </si>
  <si>
    <t>Х70М</t>
  </si>
  <si>
    <t>60х60х4</t>
  </si>
  <si>
    <t>22П</t>
  </si>
  <si>
    <t>10П</t>
  </si>
  <si>
    <t>не кондиция</t>
  </si>
  <si>
    <t>25К2</t>
  </si>
  <si>
    <t>30х30х2</t>
  </si>
  <si>
    <t>под сборочным столом</t>
  </si>
  <si>
    <t>40х40х2</t>
  </si>
  <si>
    <t>Круг</t>
  </si>
  <si>
    <t>ст20</t>
  </si>
  <si>
    <t>ст45</t>
  </si>
  <si>
    <t>20Х13</t>
  </si>
  <si>
    <t>12Х2Н4А</t>
  </si>
  <si>
    <t>80х40х3</t>
  </si>
  <si>
    <t>16У</t>
  </si>
  <si>
    <t>75х75х8</t>
  </si>
  <si>
    <t>Шестигранник</t>
  </si>
  <si>
    <t>№30</t>
  </si>
  <si>
    <t>№16</t>
  </si>
  <si>
    <t>№28</t>
  </si>
  <si>
    <t>100х50х3</t>
  </si>
  <si>
    <t>12У 09Г2С</t>
  </si>
  <si>
    <t>160х80х6</t>
  </si>
  <si>
    <t>№22</t>
  </si>
  <si>
    <t>№20</t>
  </si>
  <si>
    <t>75х75х6</t>
  </si>
  <si>
    <t>12П 09Г2С</t>
  </si>
  <si>
    <t>100х50х5</t>
  </si>
  <si>
    <t>50х50х4</t>
  </si>
  <si>
    <t>35Б2</t>
  </si>
  <si>
    <t>40К1</t>
  </si>
  <si>
    <t>30Б2</t>
  </si>
  <si>
    <t>20Х</t>
  </si>
  <si>
    <t>х70м</t>
  </si>
  <si>
    <t xml:space="preserve">Уголок </t>
  </si>
  <si>
    <t>50х25х3</t>
  </si>
  <si>
    <t>шт</t>
  </si>
  <si>
    <t>100х100х4</t>
  </si>
  <si>
    <t>24У</t>
  </si>
  <si>
    <t>16П 09Г2С</t>
  </si>
  <si>
    <t>№25</t>
  </si>
  <si>
    <t>Арматура А1</t>
  </si>
  <si>
    <t>№18</t>
  </si>
  <si>
    <t>90х90х6</t>
  </si>
  <si>
    <t>75х75х5</t>
  </si>
  <si>
    <t xml:space="preserve">Арматура </t>
  </si>
  <si>
    <t>№6</t>
  </si>
  <si>
    <t>№10</t>
  </si>
  <si>
    <t>№12</t>
  </si>
  <si>
    <t>№14</t>
  </si>
  <si>
    <t>№24</t>
  </si>
  <si>
    <t>80х80х4</t>
  </si>
  <si>
    <t>140х60х5</t>
  </si>
  <si>
    <t>140х100х4</t>
  </si>
  <si>
    <t>160х160х6</t>
  </si>
  <si>
    <t>200х160х5</t>
  </si>
  <si>
    <t>22У</t>
  </si>
  <si>
    <t>40У</t>
  </si>
  <si>
    <t>180х80х6</t>
  </si>
  <si>
    <t>90х40х5</t>
  </si>
  <si>
    <t>12Б1</t>
  </si>
  <si>
    <t>18Б1</t>
  </si>
  <si>
    <t>18Б2</t>
  </si>
  <si>
    <t>24М</t>
  </si>
  <si>
    <t>25К1</t>
  </si>
  <si>
    <t>25Ш1</t>
  </si>
  <si>
    <t>27С</t>
  </si>
  <si>
    <t>50Б2</t>
  </si>
  <si>
    <t>55Б2</t>
  </si>
  <si>
    <t>40Ш2</t>
  </si>
  <si>
    <t>45Ш1</t>
  </si>
  <si>
    <t>50Ш2</t>
  </si>
  <si>
    <t>100х50х4</t>
  </si>
  <si>
    <t>100х100х6</t>
  </si>
  <si>
    <t>160х80х5</t>
  </si>
  <si>
    <t>50х50х6</t>
  </si>
  <si>
    <t>90х90х7</t>
  </si>
  <si>
    <t>100х100х9</t>
  </si>
  <si>
    <t>26х30</t>
  </si>
  <si>
    <t>№27</t>
  </si>
  <si>
    <t>Остатки листового проката на 24.10.2022</t>
  </si>
  <si>
    <t>Остатки двутавровой балки на 24.10.2022г</t>
  </si>
  <si>
    <t>Остатки профильной трубы на 24.10.2022г</t>
  </si>
  <si>
    <t>Остатки уголка на 24.10.2022г</t>
  </si>
  <si>
    <t>Остатки швеллера на 24.10.2022г</t>
  </si>
  <si>
    <t>Остатки круга на 24.10.2022г</t>
  </si>
  <si>
    <t>Остатки арматуры на 24.10.2022г</t>
  </si>
  <si>
    <t>Остатки шестигранника на 24.10.2022г</t>
  </si>
  <si>
    <t>Остатки квадрата на 24.10.2022г</t>
  </si>
  <si>
    <t>мм</t>
  </si>
  <si>
    <t>L=</t>
  </si>
  <si>
    <t>;</t>
  </si>
  <si>
    <t>Труба.проф.</t>
  </si>
  <si>
    <t xml:space="preserve">Труба.проф. </t>
  </si>
  <si>
    <t>Труба.проф. нерж</t>
  </si>
  <si>
    <t>Труба.проф. 09Г2С</t>
  </si>
  <si>
    <t>х</t>
  </si>
  <si>
    <t>лист</t>
  </si>
  <si>
    <t>;;;</t>
  </si>
  <si>
    <t> 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</si>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</sst>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2" fontId="0" fillId="0" borderId="2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4" fontId="0" fillId="0" borderId="2" xfId="0" applyNumberFormat="1" applyFill="1" applyBorder="1" applyAlignment="1">
      <alignment vertical="center"/>
    </xf>
    <xf numFmtId="0" fontId="0" fillId="0" borderId="0" xfId="0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164" fontId="0" fillId="0" borderId="4" xfId="0" applyNumberForma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165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Border="1"/>
    <xf numFmtId="0" fontId="0" fillId="0" borderId="10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3" fontId="0" fillId="3" borderId="0" xfId="0" applyNumberFormat="1" applyFill="1" applyBorder="1" applyAlignment="1">
      <alignment vertical="center"/>
    </xf>
  </cellXfs>
  <cellStyles count="1">
    <cellStyle name="Обычный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workbookViewId="0">
      <pane ySplit="2" topLeftCell="A3" activePane="bottomLeft" state="frozen"/>
      <selection pane="bottomLeft" activeCell="T14" sqref="T14"/>
    </sheetView>
  </sheetViews>
  <sheetFormatPr defaultColWidth="9.140625" defaultRowHeight="15" x14ac:dyDescent="0.25"/>
  <cols>
    <col min="1" max="1" width="9.140625" style="20"/>
    <col min="2" max="2" width="9.140625" style="10"/>
    <col min="3" max="3" width="11.7109375" style="10" customWidth="1"/>
    <col min="4" max="4" width="10" style="11" bestFit="1" customWidth="1"/>
    <col min="5" max="5" width="10" style="11" customWidth="1"/>
    <col min="6" max="6" width="9.140625" style="10" customWidth="1"/>
    <col min="7" max="8" width="9.7109375" style="12" customWidth="1"/>
    <col min="9" max="9" width="8.42578125" style="20" customWidth="1"/>
    <col min="10" max="10" width="14.85546875" style="20" customWidth="1"/>
    <col min="11" max="11" width="22.28515625" style="50" customWidth="1"/>
    <col min="12" max="14" width="0" style="3" hidden="1" customWidth="1"/>
    <col min="15" max="15" width="28.7109375" style="74" customWidth="1"/>
    <col min="16" max="16" width="0" style="3" hidden="1" customWidth="1"/>
    <col min="17" max="16384" width="9.140625" style="3"/>
  </cols>
  <sheetData>
    <row r="1" spans="1:16" ht="15.75" thickBot="1" x14ac:dyDescent="0.3">
      <c r="B1" s="69" t="s">
        <v>159</v>
      </c>
      <c r="C1" s="69"/>
      <c r="D1" s="69"/>
      <c r="E1" s="69"/>
      <c r="F1" s="69"/>
      <c r="G1" s="69"/>
      <c r="H1" s="69"/>
      <c r="I1" s="69"/>
      <c r="J1" s="69"/>
      <c r="K1" s="45"/>
      <c r="P1" s="21"/>
    </row>
    <row r="2" spans="1:16" s="5" customFormat="1" ht="45.75" thickBot="1" x14ac:dyDescent="0.3">
      <c r="A2" s="21"/>
      <c r="B2" s="37" t="s">
        <v>0</v>
      </c>
      <c r="C2" s="38" t="s">
        <v>8</v>
      </c>
      <c r="D2" s="39" t="s">
        <v>1</v>
      </c>
      <c r="E2" s="39" t="s">
        <v>2</v>
      </c>
      <c r="F2" s="38" t="s">
        <v>3</v>
      </c>
      <c r="G2" s="40" t="s">
        <v>4</v>
      </c>
      <c r="H2" s="40" t="s">
        <v>5</v>
      </c>
      <c r="I2" s="41" t="s">
        <v>6</v>
      </c>
      <c r="J2" s="43" t="s">
        <v>7</v>
      </c>
      <c r="K2" s="46"/>
      <c r="O2" s="75"/>
      <c r="P2" s="21"/>
    </row>
    <row r="3" spans="1:16" s="5" customFormat="1" ht="15" customHeight="1" x14ac:dyDescent="0.25">
      <c r="A3" s="21" t="s">
        <v>176</v>
      </c>
      <c r="B3" s="62">
        <v>0.5</v>
      </c>
      <c r="C3" s="4" t="s">
        <v>75</v>
      </c>
      <c r="D3" s="30">
        <v>1140</v>
      </c>
      <c r="E3" s="30">
        <v>285</v>
      </c>
      <c r="F3" s="6">
        <v>1</v>
      </c>
      <c r="G3" s="22">
        <f t="shared" ref="G3:G79" si="0">IF(D3="","",D3*E3/1000000)</f>
        <v>0.32490000000000002</v>
      </c>
      <c r="H3" s="22">
        <f t="shared" ref="H3:H80" si="1">IF(D3="","",G3*F3)</f>
        <v>0.32490000000000002</v>
      </c>
      <c r="I3" s="31">
        <v>4.13</v>
      </c>
      <c r="J3" s="44">
        <f t="shared" ref="J3:J80" si="2">IF(D3="","",H3*I3)</f>
        <v>1.3418369999999999</v>
      </c>
      <c r="K3" s="47"/>
      <c r="L3" s="68" t="s">
        <v>175</v>
      </c>
      <c r="M3" s="21" t="s">
        <v>168</v>
      </c>
      <c r="N3" s="21" t="s">
        <v>115</v>
      </c>
      <c r="O3" s="75" t="str">
        <f>CONCATENATE(B3," ",C3," ",D3,L3,E3,M3,"  ",F3,N3,P3)</f>
        <v>0,5 оц 1140х285мм  1шт;</v>
      </c>
      <c r="P3" s="21" t="s">
        <v>170</v>
      </c>
    </row>
    <row r="4" spans="1:16" s="5" customFormat="1" ht="15" customHeight="1" x14ac:dyDescent="0.25">
      <c r="A4" s="21"/>
      <c r="B4" s="62">
        <v>0.5</v>
      </c>
      <c r="C4" s="4" t="s">
        <v>75</v>
      </c>
      <c r="D4" s="30">
        <v>1180</v>
      </c>
      <c r="E4" s="30">
        <v>285</v>
      </c>
      <c r="F4" s="6">
        <v>1</v>
      </c>
      <c r="G4" s="22">
        <f t="shared" si="0"/>
        <v>0.33629999999999999</v>
      </c>
      <c r="H4" s="22">
        <f t="shared" si="1"/>
        <v>0.33629999999999999</v>
      </c>
      <c r="I4" s="31">
        <v>4.13</v>
      </c>
      <c r="J4" s="44">
        <f t="shared" si="2"/>
        <v>1.388919</v>
      </c>
      <c r="K4" s="47"/>
      <c r="L4" s="68" t="s">
        <v>175</v>
      </c>
      <c r="M4" s="21" t="s">
        <v>168</v>
      </c>
      <c r="N4" s="21" t="s">
        <v>115</v>
      </c>
      <c r="O4" s="75" t="str">
        <f>CONCATENATE(B4," ",C4," ",D4,L4,E4,M4,"  ",F4,N4,P4)</f>
        <v>0,5 оц 1180х285мм  1шт;</v>
      </c>
      <c r="P4" s="21" t="s">
        <v>170</v>
      </c>
    </row>
    <row r="5" spans="1:16" s="5" customFormat="1" ht="15" customHeight="1" x14ac:dyDescent="0.25">
      <c r="A5" s="21"/>
      <c r="B5" s="62">
        <v>0.5</v>
      </c>
      <c r="C5" s="4" t="s">
        <v>75</v>
      </c>
      <c r="D5" s="30">
        <v>1250</v>
      </c>
      <c r="E5" s="30">
        <v>280</v>
      </c>
      <c r="F5" s="6">
        <v>4</v>
      </c>
      <c r="G5" s="22">
        <f t="shared" si="0"/>
        <v>0.35</v>
      </c>
      <c r="H5" s="22">
        <f t="shared" si="1"/>
        <v>1.4</v>
      </c>
      <c r="I5" s="31">
        <v>4.13</v>
      </c>
      <c r="J5" s="44">
        <f t="shared" si="2"/>
        <v>5.7819999999999991</v>
      </c>
      <c r="K5" s="47"/>
      <c r="L5" s="68" t="s">
        <v>175</v>
      </c>
      <c r="M5" s="21" t="s">
        <v>168</v>
      </c>
      <c r="N5" s="21" t="s">
        <v>115</v>
      </c>
      <c r="O5" s="75" t="str">
        <f t="shared" ref="O4:O67" si="3">CONCATENATE(B5,C5," ",D5,L5,E5,M5,"  ",F5,N5,P5)</f>
        <v>0,5оц 1250х280мм  4шт;</v>
      </c>
      <c r="P5" s="21" t="s">
        <v>170</v>
      </c>
    </row>
    <row r="6" spans="1:16" s="5" customFormat="1" ht="15" customHeight="1" x14ac:dyDescent="0.25">
      <c r="A6" s="21"/>
      <c r="B6" s="62">
        <v>0.5</v>
      </c>
      <c r="C6" s="4" t="s">
        <v>75</v>
      </c>
      <c r="D6" s="30">
        <v>1250</v>
      </c>
      <c r="E6" s="30">
        <v>340</v>
      </c>
      <c r="F6" s="6">
        <v>1</v>
      </c>
      <c r="G6" s="22">
        <f t="shared" si="0"/>
        <v>0.42499999999999999</v>
      </c>
      <c r="H6" s="22">
        <f t="shared" si="1"/>
        <v>0.42499999999999999</v>
      </c>
      <c r="I6" s="31">
        <v>4.13</v>
      </c>
      <c r="J6" s="44">
        <f t="shared" si="2"/>
        <v>1.75525</v>
      </c>
      <c r="K6" s="47"/>
      <c r="L6" s="68" t="s">
        <v>175</v>
      </c>
      <c r="M6" s="21" t="s">
        <v>168</v>
      </c>
      <c r="N6" s="21" t="s">
        <v>115</v>
      </c>
      <c r="O6" s="75" t="str">
        <f t="shared" si="3"/>
        <v>0,5оц 1250х340мм  1шт;</v>
      </c>
      <c r="P6" s="21" t="s">
        <v>170</v>
      </c>
    </row>
    <row r="7" spans="1:16" s="5" customFormat="1" ht="15" customHeight="1" x14ac:dyDescent="0.25">
      <c r="A7" s="21"/>
      <c r="B7" s="63">
        <v>0.5</v>
      </c>
      <c r="C7" s="4" t="s">
        <v>75</v>
      </c>
      <c r="D7" s="30">
        <v>1250</v>
      </c>
      <c r="E7" s="30">
        <v>360</v>
      </c>
      <c r="F7" s="6">
        <v>68</v>
      </c>
      <c r="G7" s="22">
        <f t="shared" si="0"/>
        <v>0.45</v>
      </c>
      <c r="H7" s="22">
        <f t="shared" si="1"/>
        <v>30.6</v>
      </c>
      <c r="I7" s="31">
        <v>4.13</v>
      </c>
      <c r="J7" s="44">
        <f t="shared" si="2"/>
        <v>126.378</v>
      </c>
      <c r="K7" s="47"/>
      <c r="L7" s="68" t="s">
        <v>175</v>
      </c>
      <c r="M7" s="21" t="s">
        <v>168</v>
      </c>
      <c r="N7" s="21" t="s">
        <v>115</v>
      </c>
      <c r="O7" s="75" t="str">
        <f t="shared" si="3"/>
        <v>0,5оц 1250х360мм  68шт;</v>
      </c>
      <c r="P7" s="21" t="s">
        <v>170</v>
      </c>
    </row>
    <row r="8" spans="1:16" s="5" customFormat="1" ht="15" customHeight="1" x14ac:dyDescent="0.25">
      <c r="A8" s="21"/>
      <c r="B8" s="63">
        <v>0.5</v>
      </c>
      <c r="C8" s="4" t="s">
        <v>75</v>
      </c>
      <c r="D8" s="30">
        <v>1250</v>
      </c>
      <c r="E8" s="30">
        <v>365</v>
      </c>
      <c r="F8" s="6">
        <v>4</v>
      </c>
      <c r="G8" s="22">
        <f t="shared" si="0"/>
        <v>0.45624999999999999</v>
      </c>
      <c r="H8" s="22">
        <f t="shared" si="1"/>
        <v>1.825</v>
      </c>
      <c r="I8" s="31">
        <v>4.13</v>
      </c>
      <c r="J8" s="44">
        <f t="shared" si="2"/>
        <v>7.5372499999999993</v>
      </c>
      <c r="K8" s="47"/>
      <c r="L8" s="68" t="s">
        <v>175</v>
      </c>
      <c r="M8" s="21" t="s">
        <v>168</v>
      </c>
      <c r="N8" s="21" t="s">
        <v>115</v>
      </c>
      <c r="O8" s="75" t="str">
        <f t="shared" si="3"/>
        <v>0,5оц 1250х365мм  4шт;</v>
      </c>
      <c r="P8" s="21" t="s">
        <v>170</v>
      </c>
    </row>
    <row r="9" spans="1:16" s="5" customFormat="1" ht="15" customHeight="1" x14ac:dyDescent="0.25">
      <c r="A9" s="21"/>
      <c r="B9" s="62">
        <v>0.5</v>
      </c>
      <c r="C9" s="4" t="s">
        <v>75</v>
      </c>
      <c r="D9" s="30">
        <v>1250</v>
      </c>
      <c r="E9" s="30">
        <v>370</v>
      </c>
      <c r="F9" s="6">
        <v>1</v>
      </c>
      <c r="G9" s="22">
        <f t="shared" si="0"/>
        <v>0.46250000000000002</v>
      </c>
      <c r="H9" s="22">
        <f t="shared" si="1"/>
        <v>0.46250000000000002</v>
      </c>
      <c r="I9" s="31">
        <v>4.13</v>
      </c>
      <c r="J9" s="44">
        <f t="shared" si="2"/>
        <v>1.9101250000000001</v>
      </c>
      <c r="K9" s="47"/>
      <c r="L9" s="68" t="s">
        <v>175</v>
      </c>
      <c r="M9" s="21" t="s">
        <v>168</v>
      </c>
      <c r="N9" s="21" t="s">
        <v>115</v>
      </c>
      <c r="O9" s="75" t="str">
        <f t="shared" si="3"/>
        <v>0,5оц 1250х370мм  1шт;</v>
      </c>
      <c r="P9" s="21" t="s">
        <v>170</v>
      </c>
    </row>
    <row r="10" spans="1:16" s="5" customFormat="1" ht="15" customHeight="1" x14ac:dyDescent="0.25">
      <c r="A10" s="21"/>
      <c r="B10" s="62">
        <v>0.5</v>
      </c>
      <c r="C10" s="4" t="s">
        <v>75</v>
      </c>
      <c r="D10" s="30">
        <v>1250</v>
      </c>
      <c r="E10" s="30">
        <v>420</v>
      </c>
      <c r="F10" s="6">
        <v>1</v>
      </c>
      <c r="G10" s="22">
        <f t="shared" si="0"/>
        <v>0.52500000000000002</v>
      </c>
      <c r="H10" s="22">
        <f t="shared" si="1"/>
        <v>0.52500000000000002</v>
      </c>
      <c r="I10" s="31">
        <v>4.13</v>
      </c>
      <c r="J10" s="44">
        <f t="shared" si="2"/>
        <v>2.16825</v>
      </c>
      <c r="K10" s="47"/>
      <c r="L10" s="68" t="s">
        <v>175</v>
      </c>
      <c r="M10" s="21" t="s">
        <v>168</v>
      </c>
      <c r="N10" s="21" t="s">
        <v>115</v>
      </c>
      <c r="O10" s="75" t="str">
        <f t="shared" si="3"/>
        <v>0,5оц 1250х420мм  1шт;</v>
      </c>
      <c r="P10" s="21" t="s">
        <v>170</v>
      </c>
    </row>
    <row r="11" spans="1:16" s="5" customFormat="1" ht="15" customHeight="1" x14ac:dyDescent="0.25">
      <c r="A11" s="21"/>
      <c r="B11" s="62">
        <v>0.5</v>
      </c>
      <c r="C11" s="4" t="s">
        <v>75</v>
      </c>
      <c r="D11" s="30">
        <v>1310</v>
      </c>
      <c r="E11" s="30">
        <v>240</v>
      </c>
      <c r="F11" s="6">
        <v>1</v>
      </c>
      <c r="G11" s="22">
        <f t="shared" si="0"/>
        <v>0.31440000000000001</v>
      </c>
      <c r="H11" s="22">
        <f t="shared" si="1"/>
        <v>0.31440000000000001</v>
      </c>
      <c r="I11" s="31">
        <v>4.13</v>
      </c>
      <c r="J11" s="44">
        <f t="shared" si="2"/>
        <v>1.2984720000000001</v>
      </c>
      <c r="K11" s="47"/>
      <c r="L11" s="68" t="s">
        <v>175</v>
      </c>
      <c r="M11" s="21" t="s">
        <v>168</v>
      </c>
      <c r="N11" s="21" t="s">
        <v>115</v>
      </c>
      <c r="O11" s="75" t="str">
        <f t="shared" si="3"/>
        <v>0,5оц 1310х240мм  1шт;</v>
      </c>
      <c r="P11" s="21" t="s">
        <v>170</v>
      </c>
    </row>
    <row r="12" spans="1:16" s="5" customFormat="1" ht="15" customHeight="1" x14ac:dyDescent="0.25">
      <c r="A12" s="21"/>
      <c r="B12" s="62">
        <v>0.5</v>
      </c>
      <c r="C12" s="4" t="s">
        <v>75</v>
      </c>
      <c r="D12" s="30">
        <v>2090</v>
      </c>
      <c r="E12" s="30">
        <v>240</v>
      </c>
      <c r="F12" s="6">
        <v>1</v>
      </c>
      <c r="G12" s="22">
        <f t="shared" si="0"/>
        <v>0.50160000000000005</v>
      </c>
      <c r="H12" s="22">
        <f t="shared" si="1"/>
        <v>0.50160000000000005</v>
      </c>
      <c r="I12" s="31">
        <v>4.13</v>
      </c>
      <c r="J12" s="44">
        <f t="shared" si="2"/>
        <v>2.0716080000000003</v>
      </c>
      <c r="K12" s="47"/>
      <c r="L12" s="68" t="s">
        <v>175</v>
      </c>
      <c r="M12" s="21" t="s">
        <v>168</v>
      </c>
      <c r="N12" s="21" t="s">
        <v>115</v>
      </c>
      <c r="O12" s="75" t="str">
        <f t="shared" si="3"/>
        <v>0,5оц 2090х240мм  1шт;</v>
      </c>
      <c r="P12" s="21" t="s">
        <v>170</v>
      </c>
    </row>
    <row r="13" spans="1:16" s="5" customFormat="1" ht="15" customHeight="1" x14ac:dyDescent="0.25">
      <c r="A13" s="21"/>
      <c r="B13" s="62">
        <v>0.5</v>
      </c>
      <c r="C13" s="4" t="s">
        <v>75</v>
      </c>
      <c r="D13" s="30">
        <v>2500</v>
      </c>
      <c r="E13" s="30">
        <v>285</v>
      </c>
      <c r="F13" s="6">
        <v>6</v>
      </c>
      <c r="G13" s="22">
        <f t="shared" si="0"/>
        <v>0.71250000000000002</v>
      </c>
      <c r="H13" s="22">
        <f t="shared" si="1"/>
        <v>4.2750000000000004</v>
      </c>
      <c r="I13" s="31">
        <v>4.13</v>
      </c>
      <c r="J13" s="44">
        <f t="shared" si="2"/>
        <v>17.655750000000001</v>
      </c>
      <c r="K13" s="47"/>
      <c r="L13" s="68" t="s">
        <v>175</v>
      </c>
      <c r="M13" s="21" t="s">
        <v>168</v>
      </c>
      <c r="N13" s="21" t="s">
        <v>115</v>
      </c>
      <c r="O13" s="75" t="str">
        <f t="shared" si="3"/>
        <v>0,5оц 2500х285мм  6шт;</v>
      </c>
      <c r="P13" s="21" t="s">
        <v>170</v>
      </c>
    </row>
    <row r="14" spans="1:16" s="5" customFormat="1" ht="15" customHeight="1" x14ac:dyDescent="0.25">
      <c r="A14" s="21"/>
      <c r="B14" s="62">
        <v>0.5</v>
      </c>
      <c r="C14" s="4" t="s">
        <v>75</v>
      </c>
      <c r="D14" s="30">
        <v>2020</v>
      </c>
      <c r="E14" s="30">
        <v>800</v>
      </c>
      <c r="F14" s="6">
        <v>1</v>
      </c>
      <c r="G14" s="22">
        <f t="shared" si="0"/>
        <v>1.6160000000000001</v>
      </c>
      <c r="H14" s="22">
        <f t="shared" si="1"/>
        <v>1.6160000000000001</v>
      </c>
      <c r="I14" s="31">
        <v>4.13</v>
      </c>
      <c r="J14" s="44">
        <f t="shared" si="2"/>
        <v>6.67408</v>
      </c>
      <c r="K14" s="47"/>
      <c r="L14" s="68" t="s">
        <v>175</v>
      </c>
      <c r="M14" s="21" t="s">
        <v>168</v>
      </c>
      <c r="N14" s="21" t="s">
        <v>115</v>
      </c>
      <c r="O14" s="75" t="str">
        <f t="shared" si="3"/>
        <v>0,5оц 2020х800мм  1шт;</v>
      </c>
      <c r="P14" s="21" t="s">
        <v>170</v>
      </c>
    </row>
    <row r="15" spans="1:16" s="5" customFormat="1" ht="15" customHeight="1" x14ac:dyDescent="0.25">
      <c r="A15" s="21"/>
      <c r="B15" s="62">
        <v>0.5</v>
      </c>
      <c r="C15" s="4" t="s">
        <v>75</v>
      </c>
      <c r="D15" s="30">
        <v>360</v>
      </c>
      <c r="E15" s="30">
        <v>250</v>
      </c>
      <c r="F15" s="6">
        <v>1</v>
      </c>
      <c r="G15" s="22">
        <f t="shared" si="0"/>
        <v>0.09</v>
      </c>
      <c r="H15" s="22">
        <f t="shared" si="1"/>
        <v>0.09</v>
      </c>
      <c r="I15" s="31">
        <v>4.13</v>
      </c>
      <c r="J15" s="44">
        <f t="shared" si="2"/>
        <v>0.37169999999999997</v>
      </c>
      <c r="K15" s="47"/>
      <c r="L15" s="68" t="s">
        <v>175</v>
      </c>
      <c r="M15" s="21" t="s">
        <v>168</v>
      </c>
      <c r="N15" s="21" t="s">
        <v>115</v>
      </c>
      <c r="O15" s="75" t="str">
        <f t="shared" si="3"/>
        <v>0,5оц 360х250мм  1шт;</v>
      </c>
      <c r="P15" s="21" t="s">
        <v>170</v>
      </c>
    </row>
    <row r="16" spans="1:16" s="5" customFormat="1" ht="15" customHeight="1" x14ac:dyDescent="0.25">
      <c r="A16" s="21"/>
      <c r="B16" s="62">
        <v>0.5</v>
      </c>
      <c r="C16" s="4" t="s">
        <v>75</v>
      </c>
      <c r="D16" s="30">
        <v>960</v>
      </c>
      <c r="E16" s="30">
        <v>350</v>
      </c>
      <c r="F16" s="6">
        <v>1</v>
      </c>
      <c r="G16" s="22">
        <f t="shared" si="0"/>
        <v>0.33600000000000002</v>
      </c>
      <c r="H16" s="22">
        <f t="shared" si="1"/>
        <v>0.33600000000000002</v>
      </c>
      <c r="I16" s="31">
        <v>4.13</v>
      </c>
      <c r="J16" s="44">
        <f t="shared" si="2"/>
        <v>1.38768</v>
      </c>
      <c r="K16" s="47"/>
      <c r="L16" s="68" t="s">
        <v>175</v>
      </c>
      <c r="M16" s="21" t="s">
        <v>168</v>
      </c>
      <c r="N16" s="21" t="s">
        <v>115</v>
      </c>
      <c r="O16" s="75" t="str">
        <f t="shared" si="3"/>
        <v>0,5оц 960х350мм  1шт;</v>
      </c>
      <c r="P16" s="21" t="s">
        <v>170</v>
      </c>
    </row>
    <row r="17" spans="1:16" s="5" customFormat="1" ht="15" customHeight="1" x14ac:dyDescent="0.25">
      <c r="A17" s="21"/>
      <c r="B17" s="62">
        <v>0.5</v>
      </c>
      <c r="C17" s="4" t="s">
        <v>75</v>
      </c>
      <c r="D17" s="30">
        <v>690</v>
      </c>
      <c r="E17" s="30">
        <v>480</v>
      </c>
      <c r="F17" s="6">
        <v>1</v>
      </c>
      <c r="G17" s="22">
        <f t="shared" si="0"/>
        <v>0.33119999999999999</v>
      </c>
      <c r="H17" s="22">
        <f t="shared" si="1"/>
        <v>0.33119999999999999</v>
      </c>
      <c r="I17" s="31">
        <v>4.13</v>
      </c>
      <c r="J17" s="44">
        <f t="shared" si="2"/>
        <v>1.367856</v>
      </c>
      <c r="K17" s="47"/>
      <c r="L17" s="68" t="s">
        <v>175</v>
      </c>
      <c r="M17" s="21" t="s">
        <v>168</v>
      </c>
      <c r="N17" s="21" t="s">
        <v>115</v>
      </c>
      <c r="O17" s="75" t="str">
        <f t="shared" si="3"/>
        <v>0,5оц 690х480мм  1шт;</v>
      </c>
      <c r="P17" s="21" t="s">
        <v>170</v>
      </c>
    </row>
    <row r="18" spans="1:16" s="5" customFormat="1" ht="15" customHeight="1" x14ac:dyDescent="0.25">
      <c r="A18" s="21"/>
      <c r="B18" s="62">
        <v>0.5</v>
      </c>
      <c r="C18" s="4" t="s">
        <v>75</v>
      </c>
      <c r="D18" s="30">
        <v>2500</v>
      </c>
      <c r="E18" s="30">
        <v>770</v>
      </c>
      <c r="F18" s="6">
        <v>1</v>
      </c>
      <c r="G18" s="22">
        <f t="shared" si="0"/>
        <v>1.925</v>
      </c>
      <c r="H18" s="22">
        <f t="shared" si="1"/>
        <v>1.925</v>
      </c>
      <c r="I18" s="31">
        <v>4.13</v>
      </c>
      <c r="J18" s="44">
        <f t="shared" si="2"/>
        <v>7.9502499999999996</v>
      </c>
      <c r="K18" s="47"/>
      <c r="L18" s="68" t="s">
        <v>175</v>
      </c>
      <c r="M18" s="21" t="s">
        <v>168</v>
      </c>
      <c r="N18" s="21" t="s">
        <v>115</v>
      </c>
      <c r="O18" s="75" t="str">
        <f t="shared" si="3"/>
        <v>0,5оц 2500х770мм  1шт;</v>
      </c>
      <c r="P18" s="21" t="s">
        <v>170</v>
      </c>
    </row>
    <row r="19" spans="1:16" s="21" customFormat="1" ht="15" customHeight="1" x14ac:dyDescent="0.25">
      <c r="B19" s="62">
        <v>0.5</v>
      </c>
      <c r="C19" s="4" t="s">
        <v>75</v>
      </c>
      <c r="D19" s="30">
        <v>800</v>
      </c>
      <c r="E19" s="30">
        <v>630</v>
      </c>
      <c r="F19" s="6">
        <v>1</v>
      </c>
      <c r="G19" s="22">
        <f t="shared" si="0"/>
        <v>0.504</v>
      </c>
      <c r="H19" s="22">
        <f t="shared" si="1"/>
        <v>0.504</v>
      </c>
      <c r="I19" s="31">
        <v>4.13</v>
      </c>
      <c r="J19" s="44">
        <f t="shared" si="2"/>
        <v>2.0815199999999998</v>
      </c>
      <c r="K19" s="47"/>
      <c r="L19" s="68" t="s">
        <v>175</v>
      </c>
      <c r="M19" s="21" t="s">
        <v>168</v>
      </c>
      <c r="N19" s="21" t="s">
        <v>115</v>
      </c>
      <c r="O19" s="75" t="str">
        <f t="shared" si="3"/>
        <v>0,5оц 800х630мм  1шт;</v>
      </c>
      <c r="P19" s="21" t="s">
        <v>170</v>
      </c>
    </row>
    <row r="20" spans="1:16" s="21" customFormat="1" ht="15" customHeight="1" x14ac:dyDescent="0.25">
      <c r="B20" s="62">
        <v>0.5</v>
      </c>
      <c r="C20" s="4" t="s">
        <v>75</v>
      </c>
      <c r="D20" s="30">
        <v>1250</v>
      </c>
      <c r="E20" s="30">
        <v>780</v>
      </c>
      <c r="F20" s="6">
        <v>1</v>
      </c>
      <c r="G20" s="22">
        <f t="shared" si="0"/>
        <v>0.97499999999999998</v>
      </c>
      <c r="H20" s="22">
        <f t="shared" si="1"/>
        <v>0.97499999999999998</v>
      </c>
      <c r="I20" s="31">
        <v>4.13</v>
      </c>
      <c r="J20" s="44">
        <f t="shared" si="2"/>
        <v>4.0267499999999998</v>
      </c>
      <c r="K20" s="47"/>
      <c r="L20" s="68" t="s">
        <v>175</v>
      </c>
      <c r="M20" s="21" t="s">
        <v>168</v>
      </c>
      <c r="N20" s="21" t="s">
        <v>115</v>
      </c>
      <c r="O20" s="75" t="str">
        <f t="shared" si="3"/>
        <v>0,5оц 1250х780мм  1шт;</v>
      </c>
      <c r="P20" s="21" t="s">
        <v>170</v>
      </c>
    </row>
    <row r="21" spans="1:16" s="21" customFormat="1" ht="15" customHeight="1" x14ac:dyDescent="0.25">
      <c r="B21" s="63">
        <v>1</v>
      </c>
      <c r="C21" s="4" t="s">
        <v>9</v>
      </c>
      <c r="D21" s="1">
        <v>470</v>
      </c>
      <c r="E21" s="1">
        <v>220</v>
      </c>
      <c r="F21" s="6">
        <v>1</v>
      </c>
      <c r="G21" s="22">
        <f t="shared" si="0"/>
        <v>0.10340000000000001</v>
      </c>
      <c r="H21" s="22">
        <f t="shared" si="1"/>
        <v>0.10340000000000001</v>
      </c>
      <c r="I21" s="31">
        <v>7.85</v>
      </c>
      <c r="J21" s="44">
        <f t="shared" si="2"/>
        <v>0.81169000000000002</v>
      </c>
      <c r="K21" s="47"/>
      <c r="L21" s="68" t="s">
        <v>175</v>
      </c>
      <c r="M21" s="21" t="s">
        <v>168</v>
      </c>
      <c r="N21" s="21" t="s">
        <v>115</v>
      </c>
      <c r="O21" s="75" t="str">
        <f t="shared" si="3"/>
        <v>1нерж 470х220мм  1шт;</v>
      </c>
      <c r="P21" s="21" t="s">
        <v>170</v>
      </c>
    </row>
    <row r="22" spans="1:16" s="5" customFormat="1" ht="15" customHeight="1" x14ac:dyDescent="0.25">
      <c r="A22" s="21"/>
      <c r="B22" s="63">
        <v>1</v>
      </c>
      <c r="C22" s="4" t="s">
        <v>9</v>
      </c>
      <c r="D22" s="1">
        <v>550</v>
      </c>
      <c r="E22" s="1">
        <v>460</v>
      </c>
      <c r="F22" s="6">
        <v>1</v>
      </c>
      <c r="G22" s="22">
        <f t="shared" si="0"/>
        <v>0.253</v>
      </c>
      <c r="H22" s="22">
        <f t="shared" si="1"/>
        <v>0.253</v>
      </c>
      <c r="I22" s="31">
        <v>7.85</v>
      </c>
      <c r="J22" s="44">
        <f t="shared" si="2"/>
        <v>1.9860499999999999</v>
      </c>
      <c r="K22" s="47"/>
      <c r="L22" s="68" t="s">
        <v>175</v>
      </c>
      <c r="M22" s="21" t="s">
        <v>168</v>
      </c>
      <c r="N22" s="21" t="s">
        <v>115</v>
      </c>
      <c r="O22" s="75" t="str">
        <f t="shared" si="3"/>
        <v>1нерж 550х460мм  1шт;</v>
      </c>
      <c r="P22" s="21" t="s">
        <v>170</v>
      </c>
    </row>
    <row r="23" spans="1:16" s="5" customFormat="1" ht="15" customHeight="1" x14ac:dyDescent="0.25">
      <c r="A23" s="21"/>
      <c r="B23" s="63">
        <v>1</v>
      </c>
      <c r="C23" s="4" t="s">
        <v>9</v>
      </c>
      <c r="D23" s="1">
        <v>570</v>
      </c>
      <c r="E23" s="1">
        <v>470</v>
      </c>
      <c r="F23" s="6">
        <v>1</v>
      </c>
      <c r="G23" s="22">
        <f t="shared" si="0"/>
        <v>0.26790000000000003</v>
      </c>
      <c r="H23" s="22">
        <f t="shared" si="1"/>
        <v>0.26790000000000003</v>
      </c>
      <c r="I23" s="31">
        <v>7.85</v>
      </c>
      <c r="J23" s="44">
        <f t="shared" si="2"/>
        <v>2.1030150000000001</v>
      </c>
      <c r="K23" s="47"/>
      <c r="L23" s="68" t="s">
        <v>175</v>
      </c>
      <c r="M23" s="21" t="s">
        <v>168</v>
      </c>
      <c r="N23" s="21" t="s">
        <v>115</v>
      </c>
      <c r="O23" s="75" t="str">
        <f t="shared" si="3"/>
        <v>1нерж 570х470мм  1шт;</v>
      </c>
      <c r="P23" s="21" t="s">
        <v>170</v>
      </c>
    </row>
    <row r="24" spans="1:16" s="5" customFormat="1" ht="15" customHeight="1" x14ac:dyDescent="0.25">
      <c r="A24" s="21"/>
      <c r="B24" s="63">
        <v>1</v>
      </c>
      <c r="C24" s="4" t="s">
        <v>9</v>
      </c>
      <c r="D24" s="1">
        <v>620</v>
      </c>
      <c r="E24" s="1">
        <v>380</v>
      </c>
      <c r="F24" s="6">
        <v>1</v>
      </c>
      <c r="G24" s="22">
        <f t="shared" si="0"/>
        <v>0.2356</v>
      </c>
      <c r="H24" s="22">
        <f t="shared" si="1"/>
        <v>0.2356</v>
      </c>
      <c r="I24" s="31">
        <v>7.85</v>
      </c>
      <c r="J24" s="44">
        <f t="shared" si="2"/>
        <v>1.8494599999999999</v>
      </c>
      <c r="K24" s="47"/>
      <c r="L24" s="68" t="s">
        <v>175</v>
      </c>
      <c r="M24" s="21" t="s">
        <v>168</v>
      </c>
      <c r="N24" s="21" t="s">
        <v>115</v>
      </c>
      <c r="O24" s="75" t="str">
        <f t="shared" si="3"/>
        <v>1нерж 620х380мм  1шт;</v>
      </c>
      <c r="P24" s="21" t="s">
        <v>170</v>
      </c>
    </row>
    <row r="25" spans="1:16" s="5" customFormat="1" ht="15" customHeight="1" x14ac:dyDescent="0.25">
      <c r="A25" s="21"/>
      <c r="B25" s="63">
        <v>1</v>
      </c>
      <c r="C25" s="4" t="s">
        <v>9</v>
      </c>
      <c r="D25" s="1">
        <v>720</v>
      </c>
      <c r="E25" s="1">
        <v>350</v>
      </c>
      <c r="F25" s="6">
        <v>1</v>
      </c>
      <c r="G25" s="22">
        <f t="shared" si="0"/>
        <v>0.252</v>
      </c>
      <c r="H25" s="22">
        <f t="shared" si="1"/>
        <v>0.252</v>
      </c>
      <c r="I25" s="31">
        <v>7.85</v>
      </c>
      <c r="J25" s="44">
        <f t="shared" si="2"/>
        <v>1.9782</v>
      </c>
      <c r="K25" s="47"/>
      <c r="L25" s="68" t="s">
        <v>175</v>
      </c>
      <c r="M25" s="21" t="s">
        <v>168</v>
      </c>
      <c r="N25" s="21" t="s">
        <v>115</v>
      </c>
      <c r="O25" s="75" t="str">
        <f t="shared" si="3"/>
        <v>1нерж 720х350мм  1шт;</v>
      </c>
      <c r="P25" s="21" t="s">
        <v>170</v>
      </c>
    </row>
    <row r="26" spans="1:16" s="21" customFormat="1" ht="15" customHeight="1" x14ac:dyDescent="0.25">
      <c r="B26" s="63">
        <v>1</v>
      </c>
      <c r="C26" s="4" t="s">
        <v>9</v>
      </c>
      <c r="D26" s="1">
        <v>910</v>
      </c>
      <c r="E26" s="1">
        <v>510</v>
      </c>
      <c r="F26" s="6">
        <v>1</v>
      </c>
      <c r="G26" s="22">
        <f t="shared" si="0"/>
        <v>0.46410000000000001</v>
      </c>
      <c r="H26" s="22">
        <f t="shared" si="1"/>
        <v>0.46410000000000001</v>
      </c>
      <c r="I26" s="31">
        <v>7.85</v>
      </c>
      <c r="J26" s="44">
        <f t="shared" si="2"/>
        <v>3.6431849999999999</v>
      </c>
      <c r="K26" s="47"/>
      <c r="L26" s="68" t="s">
        <v>175</v>
      </c>
      <c r="M26" s="21" t="s">
        <v>168</v>
      </c>
      <c r="N26" s="21" t="s">
        <v>115</v>
      </c>
      <c r="O26" s="75" t="str">
        <f t="shared" si="3"/>
        <v>1нерж 910х510мм  1шт;</v>
      </c>
      <c r="P26" s="21" t="s">
        <v>170</v>
      </c>
    </row>
    <row r="27" spans="1:16" s="21" customFormat="1" ht="15" customHeight="1" x14ac:dyDescent="0.25">
      <c r="B27" s="63">
        <v>1</v>
      </c>
      <c r="C27" s="4" t="s">
        <v>9</v>
      </c>
      <c r="D27" s="1">
        <v>1000</v>
      </c>
      <c r="E27" s="1">
        <v>930</v>
      </c>
      <c r="F27" s="6">
        <v>1</v>
      </c>
      <c r="G27" s="22">
        <f t="shared" si="0"/>
        <v>0.93</v>
      </c>
      <c r="H27" s="22">
        <f t="shared" si="1"/>
        <v>0.93</v>
      </c>
      <c r="I27" s="31">
        <v>7.85</v>
      </c>
      <c r="J27" s="44">
        <f t="shared" si="2"/>
        <v>7.3005000000000004</v>
      </c>
      <c r="K27" s="47"/>
      <c r="L27" s="68" t="s">
        <v>175</v>
      </c>
      <c r="M27" s="21" t="s">
        <v>168</v>
      </c>
      <c r="N27" s="21" t="s">
        <v>115</v>
      </c>
      <c r="O27" s="75" t="str">
        <f t="shared" si="3"/>
        <v>1нерж 1000х930мм  1шт;</v>
      </c>
      <c r="P27" s="21" t="s">
        <v>170</v>
      </c>
    </row>
    <row r="28" spans="1:16" s="5" customFormat="1" ht="15" customHeight="1" x14ac:dyDescent="0.25">
      <c r="A28" s="21"/>
      <c r="B28" s="63">
        <v>1</v>
      </c>
      <c r="C28" s="4" t="s">
        <v>9</v>
      </c>
      <c r="D28" s="1">
        <v>1000</v>
      </c>
      <c r="E28" s="1">
        <v>480</v>
      </c>
      <c r="F28" s="6">
        <v>4</v>
      </c>
      <c r="G28" s="22">
        <f t="shared" si="0"/>
        <v>0.48</v>
      </c>
      <c r="H28" s="22">
        <f t="shared" si="1"/>
        <v>1.92</v>
      </c>
      <c r="I28" s="31">
        <v>7.85</v>
      </c>
      <c r="J28" s="44">
        <f t="shared" si="2"/>
        <v>15.071999999999999</v>
      </c>
      <c r="K28" s="47"/>
      <c r="L28" s="68" t="s">
        <v>175</v>
      </c>
      <c r="M28" s="21" t="s">
        <v>168</v>
      </c>
      <c r="N28" s="21" t="s">
        <v>115</v>
      </c>
      <c r="O28" s="75" t="str">
        <f t="shared" si="3"/>
        <v>1нерж 1000х480мм  4шт;</v>
      </c>
      <c r="P28" s="21" t="s">
        <v>170</v>
      </c>
    </row>
    <row r="29" spans="1:16" s="5" customFormat="1" ht="15" customHeight="1" x14ac:dyDescent="0.25">
      <c r="A29" s="21"/>
      <c r="B29" s="63">
        <v>1</v>
      </c>
      <c r="C29" s="4" t="s">
        <v>9</v>
      </c>
      <c r="D29" s="1">
        <v>1000</v>
      </c>
      <c r="E29" s="1">
        <v>500</v>
      </c>
      <c r="F29" s="6">
        <v>3</v>
      </c>
      <c r="G29" s="22">
        <f t="shared" si="0"/>
        <v>0.5</v>
      </c>
      <c r="H29" s="22">
        <f t="shared" si="1"/>
        <v>1.5</v>
      </c>
      <c r="I29" s="31">
        <v>7.85</v>
      </c>
      <c r="J29" s="44">
        <f t="shared" si="2"/>
        <v>11.774999999999999</v>
      </c>
      <c r="K29" s="47"/>
      <c r="L29" s="68" t="s">
        <v>175</v>
      </c>
      <c r="M29" s="21" t="s">
        <v>168</v>
      </c>
      <c r="N29" s="21" t="s">
        <v>115</v>
      </c>
      <c r="O29" s="75" t="str">
        <f t="shared" si="3"/>
        <v>1нерж 1000х500мм  3шт;</v>
      </c>
      <c r="P29" s="21" t="s">
        <v>170</v>
      </c>
    </row>
    <row r="30" spans="1:16" s="5" customFormat="1" ht="15" customHeight="1" x14ac:dyDescent="0.25">
      <c r="A30" s="21"/>
      <c r="B30" s="63">
        <v>1</v>
      </c>
      <c r="C30" s="4" t="s">
        <v>9</v>
      </c>
      <c r="D30" s="1">
        <v>1150</v>
      </c>
      <c r="E30" s="1">
        <v>380</v>
      </c>
      <c r="F30" s="6">
        <v>1</v>
      </c>
      <c r="G30" s="22">
        <f t="shared" si="0"/>
        <v>0.437</v>
      </c>
      <c r="H30" s="22">
        <f t="shared" si="1"/>
        <v>0.437</v>
      </c>
      <c r="I30" s="31">
        <v>7.85</v>
      </c>
      <c r="J30" s="44">
        <f t="shared" si="2"/>
        <v>3.43045</v>
      </c>
      <c r="K30" s="47"/>
      <c r="L30" s="68" t="s">
        <v>175</v>
      </c>
      <c r="M30" s="21" t="s">
        <v>168</v>
      </c>
      <c r="N30" s="21" t="s">
        <v>115</v>
      </c>
      <c r="O30" s="75" t="str">
        <f t="shared" si="3"/>
        <v>1нерж 1150х380мм  1шт;</v>
      </c>
      <c r="P30" s="21" t="s">
        <v>170</v>
      </c>
    </row>
    <row r="31" spans="1:16" s="5" customFormat="1" ht="15" customHeight="1" x14ac:dyDescent="0.25">
      <c r="A31" s="21"/>
      <c r="B31" s="63">
        <v>1</v>
      </c>
      <c r="C31" s="4" t="s">
        <v>9</v>
      </c>
      <c r="D31" s="1">
        <v>1250</v>
      </c>
      <c r="E31" s="1">
        <v>420</v>
      </c>
      <c r="F31" s="6">
        <v>1</v>
      </c>
      <c r="G31" s="22">
        <f t="shared" si="0"/>
        <v>0.52500000000000002</v>
      </c>
      <c r="H31" s="22">
        <f t="shared" si="1"/>
        <v>0.52500000000000002</v>
      </c>
      <c r="I31" s="31">
        <v>7.85</v>
      </c>
      <c r="J31" s="44">
        <f t="shared" si="2"/>
        <v>4.1212499999999999</v>
      </c>
      <c r="K31" s="47"/>
      <c r="L31" s="68" t="s">
        <v>175</v>
      </c>
      <c r="M31" s="21" t="s">
        <v>168</v>
      </c>
      <c r="N31" s="21" t="s">
        <v>115</v>
      </c>
      <c r="O31" s="75" t="str">
        <f t="shared" si="3"/>
        <v>1нерж 1250х420мм  1шт;</v>
      </c>
      <c r="P31" s="21" t="s">
        <v>170</v>
      </c>
    </row>
    <row r="32" spans="1:16" s="5" customFormat="1" ht="15" customHeight="1" x14ac:dyDescent="0.25">
      <c r="A32" s="21"/>
      <c r="B32" s="63">
        <v>1</v>
      </c>
      <c r="C32" s="4" t="s">
        <v>9</v>
      </c>
      <c r="D32" s="1">
        <v>1250</v>
      </c>
      <c r="E32" s="1">
        <v>440</v>
      </c>
      <c r="F32" s="6">
        <v>1</v>
      </c>
      <c r="G32" s="22">
        <f t="shared" si="0"/>
        <v>0.55000000000000004</v>
      </c>
      <c r="H32" s="22">
        <f t="shared" si="1"/>
        <v>0.55000000000000004</v>
      </c>
      <c r="I32" s="31">
        <v>7.85</v>
      </c>
      <c r="J32" s="44">
        <f t="shared" si="2"/>
        <v>4.3174999999999999</v>
      </c>
      <c r="K32" s="47"/>
      <c r="L32" s="68" t="s">
        <v>175</v>
      </c>
      <c r="M32" s="21" t="s">
        <v>168</v>
      </c>
      <c r="N32" s="21" t="s">
        <v>115</v>
      </c>
      <c r="O32" s="75" t="str">
        <f t="shared" si="3"/>
        <v>1нерж 1250х440мм  1шт;</v>
      </c>
      <c r="P32" s="21" t="s">
        <v>170</v>
      </c>
    </row>
    <row r="33" spans="1:16" s="5" customFormat="1" ht="15" customHeight="1" x14ac:dyDescent="0.25">
      <c r="A33" s="21"/>
      <c r="B33" s="63">
        <v>1</v>
      </c>
      <c r="C33" s="4" t="s">
        <v>9</v>
      </c>
      <c r="D33" s="1">
        <v>1250</v>
      </c>
      <c r="E33" s="1">
        <v>500</v>
      </c>
      <c r="F33" s="6">
        <v>1</v>
      </c>
      <c r="G33" s="22">
        <f t="shared" si="0"/>
        <v>0.625</v>
      </c>
      <c r="H33" s="22">
        <f t="shared" si="1"/>
        <v>0.625</v>
      </c>
      <c r="I33" s="31">
        <v>7.85</v>
      </c>
      <c r="J33" s="44">
        <f t="shared" si="2"/>
        <v>4.90625</v>
      </c>
      <c r="K33" s="47"/>
      <c r="L33" s="68" t="s">
        <v>175</v>
      </c>
      <c r="M33" s="21" t="s">
        <v>168</v>
      </c>
      <c r="N33" s="21" t="s">
        <v>115</v>
      </c>
      <c r="O33" s="75" t="str">
        <f t="shared" si="3"/>
        <v>1нерж 1250х500мм  1шт;</v>
      </c>
      <c r="P33" s="21" t="s">
        <v>170</v>
      </c>
    </row>
    <row r="34" spans="1:16" s="5" customFormat="1" ht="15" customHeight="1" x14ac:dyDescent="0.25">
      <c r="A34" s="21"/>
      <c r="B34" s="63">
        <v>1</v>
      </c>
      <c r="C34" s="4" t="s">
        <v>9</v>
      </c>
      <c r="D34" s="1">
        <v>540</v>
      </c>
      <c r="E34" s="1">
        <v>480</v>
      </c>
      <c r="F34" s="6">
        <v>1</v>
      </c>
      <c r="G34" s="22">
        <f t="shared" si="0"/>
        <v>0.25919999999999999</v>
      </c>
      <c r="H34" s="22">
        <f t="shared" si="1"/>
        <v>0.25919999999999999</v>
      </c>
      <c r="I34" s="31">
        <v>7.85</v>
      </c>
      <c r="J34" s="44">
        <f t="shared" si="2"/>
        <v>2.0347199999999996</v>
      </c>
      <c r="K34" s="47"/>
      <c r="L34" s="68" t="s">
        <v>175</v>
      </c>
      <c r="M34" s="21" t="s">
        <v>168</v>
      </c>
      <c r="N34" s="21" t="s">
        <v>115</v>
      </c>
      <c r="O34" s="75" t="str">
        <f t="shared" si="3"/>
        <v>1нерж 540х480мм  1шт;</v>
      </c>
      <c r="P34" s="21" t="s">
        <v>170</v>
      </c>
    </row>
    <row r="35" spans="1:16" s="5" customFormat="1" ht="15" customHeight="1" x14ac:dyDescent="0.25">
      <c r="A35" s="21"/>
      <c r="B35" s="63">
        <v>1</v>
      </c>
      <c r="C35" s="4" t="s">
        <v>9</v>
      </c>
      <c r="D35" s="1">
        <v>1290</v>
      </c>
      <c r="E35" s="1">
        <v>320</v>
      </c>
      <c r="F35" s="6">
        <v>1</v>
      </c>
      <c r="G35" s="22">
        <f t="shared" si="0"/>
        <v>0.4128</v>
      </c>
      <c r="H35" s="22">
        <f t="shared" si="1"/>
        <v>0.4128</v>
      </c>
      <c r="I35" s="31">
        <v>7.85</v>
      </c>
      <c r="J35" s="44">
        <f t="shared" si="2"/>
        <v>3.2404799999999998</v>
      </c>
      <c r="K35" s="47"/>
      <c r="L35" s="68" t="s">
        <v>175</v>
      </c>
      <c r="M35" s="21" t="s">
        <v>168</v>
      </c>
      <c r="N35" s="21" t="s">
        <v>115</v>
      </c>
      <c r="O35" s="75" t="str">
        <f t="shared" si="3"/>
        <v>1нерж 1290х320мм  1шт;</v>
      </c>
      <c r="P35" s="21" t="s">
        <v>170</v>
      </c>
    </row>
    <row r="36" spans="1:16" s="5" customFormat="1" ht="15" customHeight="1" x14ac:dyDescent="0.25">
      <c r="A36" s="21"/>
      <c r="B36" s="63">
        <v>1</v>
      </c>
      <c r="C36" s="4" t="s">
        <v>9</v>
      </c>
      <c r="D36" s="1">
        <v>1360</v>
      </c>
      <c r="E36" s="1">
        <v>140</v>
      </c>
      <c r="F36" s="6">
        <v>1</v>
      </c>
      <c r="G36" s="22">
        <f t="shared" si="0"/>
        <v>0.19040000000000001</v>
      </c>
      <c r="H36" s="22">
        <f t="shared" si="1"/>
        <v>0.19040000000000001</v>
      </c>
      <c r="I36" s="31">
        <v>7.85</v>
      </c>
      <c r="J36" s="44">
        <f t="shared" si="2"/>
        <v>1.49464</v>
      </c>
      <c r="K36" s="47"/>
      <c r="L36" s="68" t="s">
        <v>175</v>
      </c>
      <c r="M36" s="21" t="s">
        <v>168</v>
      </c>
      <c r="N36" s="21" t="s">
        <v>115</v>
      </c>
      <c r="O36" s="75" t="str">
        <f t="shared" si="3"/>
        <v>1нерж 1360х140мм  1шт;</v>
      </c>
      <c r="P36" s="21" t="s">
        <v>170</v>
      </c>
    </row>
    <row r="37" spans="1:16" s="5" customFormat="1" ht="15" customHeight="1" x14ac:dyDescent="0.25">
      <c r="A37" s="21"/>
      <c r="B37" s="63">
        <v>1</v>
      </c>
      <c r="C37" s="4" t="s">
        <v>9</v>
      </c>
      <c r="D37" s="1">
        <v>1370</v>
      </c>
      <c r="E37" s="1">
        <v>150</v>
      </c>
      <c r="F37" s="6">
        <v>1</v>
      </c>
      <c r="G37" s="22">
        <f t="shared" si="0"/>
        <v>0.20549999999999999</v>
      </c>
      <c r="H37" s="22">
        <f t="shared" si="1"/>
        <v>0.20549999999999999</v>
      </c>
      <c r="I37" s="31">
        <v>7.85</v>
      </c>
      <c r="J37" s="44">
        <f t="shared" si="2"/>
        <v>1.6131749999999998</v>
      </c>
      <c r="K37" s="47"/>
      <c r="L37" s="68" t="s">
        <v>175</v>
      </c>
      <c r="M37" s="21" t="s">
        <v>168</v>
      </c>
      <c r="N37" s="21" t="s">
        <v>115</v>
      </c>
      <c r="O37" s="75" t="str">
        <f t="shared" si="3"/>
        <v>1нерж 1370х150мм  1шт;</v>
      </c>
      <c r="P37" s="21" t="s">
        <v>170</v>
      </c>
    </row>
    <row r="38" spans="1:16" s="5" customFormat="1" ht="15" customHeight="1" x14ac:dyDescent="0.25">
      <c r="A38" s="21"/>
      <c r="B38" s="63">
        <v>1</v>
      </c>
      <c r="C38" s="4" t="s">
        <v>9</v>
      </c>
      <c r="D38" s="1">
        <v>1620</v>
      </c>
      <c r="E38" s="1">
        <v>110</v>
      </c>
      <c r="F38" s="6">
        <v>1</v>
      </c>
      <c r="G38" s="22">
        <f t="shared" si="0"/>
        <v>0.1782</v>
      </c>
      <c r="H38" s="22">
        <f t="shared" si="1"/>
        <v>0.1782</v>
      </c>
      <c r="I38" s="31">
        <v>7.85</v>
      </c>
      <c r="J38" s="44">
        <f t="shared" si="2"/>
        <v>1.3988699999999998</v>
      </c>
      <c r="K38" s="47"/>
      <c r="L38" s="68" t="s">
        <v>175</v>
      </c>
      <c r="M38" s="21" t="s">
        <v>168</v>
      </c>
      <c r="N38" s="21" t="s">
        <v>115</v>
      </c>
      <c r="O38" s="75" t="str">
        <f t="shared" si="3"/>
        <v>1нерж 1620х110мм  1шт;</v>
      </c>
      <c r="P38" s="21" t="s">
        <v>170</v>
      </c>
    </row>
    <row r="39" spans="1:16" s="5" customFormat="1" ht="15" customHeight="1" x14ac:dyDescent="0.25">
      <c r="A39" s="21"/>
      <c r="B39" s="63">
        <v>1</v>
      </c>
      <c r="C39" s="4" t="s">
        <v>9</v>
      </c>
      <c r="D39" s="1">
        <v>1250</v>
      </c>
      <c r="E39" s="1">
        <v>400</v>
      </c>
      <c r="F39" s="6">
        <v>1</v>
      </c>
      <c r="G39" s="22">
        <f t="shared" si="0"/>
        <v>0.5</v>
      </c>
      <c r="H39" s="22">
        <f t="shared" si="1"/>
        <v>0.5</v>
      </c>
      <c r="I39" s="31">
        <v>7.85</v>
      </c>
      <c r="J39" s="44">
        <f t="shared" si="2"/>
        <v>3.9249999999999998</v>
      </c>
      <c r="K39" s="47"/>
      <c r="L39" s="68" t="s">
        <v>175</v>
      </c>
      <c r="M39" s="21" t="s">
        <v>168</v>
      </c>
      <c r="N39" s="21" t="s">
        <v>115</v>
      </c>
      <c r="O39" s="75" t="str">
        <f t="shared" si="3"/>
        <v>1нерж 1250х400мм  1шт;</v>
      </c>
      <c r="P39" s="21" t="s">
        <v>170</v>
      </c>
    </row>
    <row r="40" spans="1:16" s="5" customFormat="1" ht="15" customHeight="1" x14ac:dyDescent="0.25">
      <c r="A40" s="21"/>
      <c r="B40" s="63">
        <v>1</v>
      </c>
      <c r="C40" s="4" t="s">
        <v>9</v>
      </c>
      <c r="D40" s="1">
        <v>540</v>
      </c>
      <c r="E40" s="1">
        <v>260</v>
      </c>
      <c r="F40" s="6">
        <v>2</v>
      </c>
      <c r="G40" s="22">
        <f t="shared" si="0"/>
        <v>0.1404</v>
      </c>
      <c r="H40" s="22">
        <f t="shared" si="1"/>
        <v>0.28079999999999999</v>
      </c>
      <c r="I40" s="31">
        <v>7.85</v>
      </c>
      <c r="J40" s="44">
        <f t="shared" si="2"/>
        <v>2.2042799999999998</v>
      </c>
      <c r="K40" s="47"/>
      <c r="L40" s="68" t="s">
        <v>175</v>
      </c>
      <c r="M40" s="21" t="s">
        <v>168</v>
      </c>
      <c r="N40" s="21" t="s">
        <v>115</v>
      </c>
      <c r="O40" s="75" t="str">
        <f t="shared" si="3"/>
        <v>1нерж 540х260мм  2шт;</v>
      </c>
      <c r="P40" s="21" t="s">
        <v>170</v>
      </c>
    </row>
    <row r="41" spans="1:16" s="5" customFormat="1" ht="15" customHeight="1" x14ac:dyDescent="0.25">
      <c r="A41" s="21"/>
      <c r="B41" s="63">
        <v>1</v>
      </c>
      <c r="C41" s="4" t="s">
        <v>9</v>
      </c>
      <c r="D41" s="1">
        <v>490</v>
      </c>
      <c r="E41" s="1">
        <v>150</v>
      </c>
      <c r="F41" s="6">
        <v>1</v>
      </c>
      <c r="G41" s="22">
        <f t="shared" si="0"/>
        <v>7.3499999999999996E-2</v>
      </c>
      <c r="H41" s="22">
        <f t="shared" si="1"/>
        <v>7.3499999999999996E-2</v>
      </c>
      <c r="I41" s="31">
        <v>7.85</v>
      </c>
      <c r="J41" s="44">
        <f t="shared" si="2"/>
        <v>0.5769749999999999</v>
      </c>
      <c r="K41" s="47"/>
      <c r="L41" s="68" t="s">
        <v>175</v>
      </c>
      <c r="M41" s="21" t="s">
        <v>168</v>
      </c>
      <c r="N41" s="21" t="s">
        <v>115</v>
      </c>
      <c r="O41" s="75" t="str">
        <f t="shared" si="3"/>
        <v>1нерж 490х150мм  1шт;</v>
      </c>
      <c r="P41" s="21" t="s">
        <v>170</v>
      </c>
    </row>
    <row r="42" spans="1:16" s="5" customFormat="1" ht="15" customHeight="1" x14ac:dyDescent="0.25">
      <c r="A42" s="21"/>
      <c r="B42" s="63">
        <v>1</v>
      </c>
      <c r="C42" s="4" t="s">
        <v>9</v>
      </c>
      <c r="D42" s="1">
        <v>860</v>
      </c>
      <c r="E42" s="1">
        <v>260</v>
      </c>
      <c r="F42" s="6">
        <v>1</v>
      </c>
      <c r="G42" s="22">
        <f t="shared" si="0"/>
        <v>0.22359999999999999</v>
      </c>
      <c r="H42" s="22">
        <f t="shared" si="1"/>
        <v>0.22359999999999999</v>
      </c>
      <c r="I42" s="31">
        <v>7.85</v>
      </c>
      <c r="J42" s="44">
        <f t="shared" si="2"/>
        <v>1.7552599999999998</v>
      </c>
      <c r="K42" s="47"/>
      <c r="L42" s="68" t="s">
        <v>175</v>
      </c>
      <c r="M42" s="21" t="s">
        <v>168</v>
      </c>
      <c r="N42" s="21" t="s">
        <v>115</v>
      </c>
      <c r="O42" s="75" t="str">
        <f t="shared" si="3"/>
        <v>1нерж 860х260мм  1шт;</v>
      </c>
      <c r="P42" s="21" t="s">
        <v>170</v>
      </c>
    </row>
    <row r="43" spans="1:16" s="5" customFormat="1" ht="15" customHeight="1" x14ac:dyDescent="0.25">
      <c r="A43" s="21"/>
      <c r="B43" s="63">
        <v>1</v>
      </c>
      <c r="C43" s="4" t="s">
        <v>9</v>
      </c>
      <c r="D43" s="1">
        <v>680</v>
      </c>
      <c r="E43" s="1">
        <v>270</v>
      </c>
      <c r="F43" s="6">
        <v>1</v>
      </c>
      <c r="G43" s="22">
        <f t="shared" si="0"/>
        <v>0.18360000000000001</v>
      </c>
      <c r="H43" s="22">
        <f t="shared" si="1"/>
        <v>0.18360000000000001</v>
      </c>
      <c r="I43" s="31">
        <v>7.85</v>
      </c>
      <c r="J43" s="44">
        <f t="shared" si="2"/>
        <v>1.44126</v>
      </c>
      <c r="K43" s="47"/>
      <c r="L43" s="68" t="s">
        <v>175</v>
      </c>
      <c r="M43" s="21" t="s">
        <v>168</v>
      </c>
      <c r="N43" s="21" t="s">
        <v>115</v>
      </c>
      <c r="O43" s="75" t="str">
        <f t="shared" si="3"/>
        <v>1нерж 680х270мм  1шт;</v>
      </c>
      <c r="P43" s="21" t="s">
        <v>170</v>
      </c>
    </row>
    <row r="44" spans="1:16" s="5" customFormat="1" ht="15" customHeight="1" x14ac:dyDescent="0.25">
      <c r="A44" s="21"/>
      <c r="B44" s="63">
        <v>1</v>
      </c>
      <c r="C44" s="4" t="s">
        <v>9</v>
      </c>
      <c r="D44" s="1">
        <v>680</v>
      </c>
      <c r="E44" s="1">
        <v>420</v>
      </c>
      <c r="F44" s="6">
        <v>1</v>
      </c>
      <c r="G44" s="22">
        <f t="shared" si="0"/>
        <v>0.28560000000000002</v>
      </c>
      <c r="H44" s="22">
        <f t="shared" si="1"/>
        <v>0.28560000000000002</v>
      </c>
      <c r="I44" s="31">
        <v>7.85</v>
      </c>
      <c r="J44" s="44">
        <f t="shared" si="2"/>
        <v>2.2419600000000002</v>
      </c>
      <c r="K44" s="47"/>
      <c r="L44" s="68" t="s">
        <v>175</v>
      </c>
      <c r="M44" s="21" t="s">
        <v>168</v>
      </c>
      <c r="N44" s="21" t="s">
        <v>115</v>
      </c>
      <c r="O44" s="75" t="str">
        <f t="shared" si="3"/>
        <v>1нерж 680х420мм  1шт;</v>
      </c>
      <c r="P44" s="21" t="s">
        <v>170</v>
      </c>
    </row>
    <row r="45" spans="1:16" s="5" customFormat="1" ht="15" customHeight="1" x14ac:dyDescent="0.25">
      <c r="A45" s="21"/>
      <c r="B45" s="63">
        <v>1</v>
      </c>
      <c r="C45" s="4" t="s">
        <v>9</v>
      </c>
      <c r="D45" s="1">
        <v>540</v>
      </c>
      <c r="E45" s="1">
        <v>320</v>
      </c>
      <c r="F45" s="6">
        <v>1</v>
      </c>
      <c r="G45" s="22">
        <f t="shared" si="0"/>
        <v>0.17280000000000001</v>
      </c>
      <c r="H45" s="22">
        <f t="shared" si="1"/>
        <v>0.17280000000000001</v>
      </c>
      <c r="I45" s="31">
        <v>7.85</v>
      </c>
      <c r="J45" s="44">
        <f t="shared" si="2"/>
        <v>1.3564799999999999</v>
      </c>
      <c r="K45" s="47"/>
      <c r="L45" s="68" t="s">
        <v>175</v>
      </c>
      <c r="M45" s="21" t="s">
        <v>168</v>
      </c>
      <c r="N45" s="21" t="s">
        <v>115</v>
      </c>
      <c r="O45" s="75" t="str">
        <f>CONCATENATE(B45,C45," ",D45,L45,E45,M45,"-",F45,N45,P45)</f>
        <v>1нерж 540х320мм-1шт;</v>
      </c>
      <c r="P45" s="21" t="s">
        <v>170</v>
      </c>
    </row>
    <row r="46" spans="1:16" s="5" customFormat="1" ht="15" customHeight="1" x14ac:dyDescent="0.25">
      <c r="A46" s="21"/>
      <c r="B46" s="63">
        <v>1</v>
      </c>
      <c r="C46" s="4" t="s">
        <v>9</v>
      </c>
      <c r="D46" s="1">
        <v>550</v>
      </c>
      <c r="E46" s="1">
        <v>160</v>
      </c>
      <c r="F46" s="6">
        <v>1</v>
      </c>
      <c r="G46" s="22">
        <f t="shared" si="0"/>
        <v>8.7999999999999995E-2</v>
      </c>
      <c r="H46" s="22">
        <f t="shared" si="1"/>
        <v>8.7999999999999995E-2</v>
      </c>
      <c r="I46" s="31">
        <v>7.85</v>
      </c>
      <c r="J46" s="44">
        <f t="shared" si="2"/>
        <v>0.69079999999999997</v>
      </c>
      <c r="K46" s="47"/>
      <c r="L46" s="68" t="s">
        <v>175</v>
      </c>
      <c r="M46" s="21" t="s">
        <v>168</v>
      </c>
      <c r="N46" s="21" t="s">
        <v>115</v>
      </c>
      <c r="O46" s="75" t="str">
        <f t="shared" ref="O46:O109" si="4">CONCATENATE(B46,C46," ",D46,L46,E46,M46,"-",F46,N46,P46)</f>
        <v>1нерж 550х160мм-1шт;</v>
      </c>
      <c r="P46" s="21" t="s">
        <v>170</v>
      </c>
    </row>
    <row r="47" spans="1:16" s="5" customFormat="1" ht="15" customHeight="1" x14ac:dyDescent="0.25">
      <c r="A47" s="21"/>
      <c r="B47" s="63">
        <v>1</v>
      </c>
      <c r="C47" s="4" t="s">
        <v>9</v>
      </c>
      <c r="D47" s="1">
        <v>420</v>
      </c>
      <c r="E47" s="1">
        <v>200</v>
      </c>
      <c r="F47" s="6">
        <v>1</v>
      </c>
      <c r="G47" s="22">
        <f t="shared" si="0"/>
        <v>8.4000000000000005E-2</v>
      </c>
      <c r="H47" s="22">
        <f t="shared" si="1"/>
        <v>8.4000000000000005E-2</v>
      </c>
      <c r="I47" s="31">
        <v>7.85</v>
      </c>
      <c r="J47" s="44">
        <f t="shared" si="2"/>
        <v>0.65939999999999999</v>
      </c>
      <c r="K47" s="47"/>
      <c r="L47" s="68" t="s">
        <v>175</v>
      </c>
      <c r="M47" s="21" t="s">
        <v>168</v>
      </c>
      <c r="N47" s="21" t="s">
        <v>115</v>
      </c>
      <c r="O47" s="75" t="str">
        <f t="shared" si="4"/>
        <v>1нерж 420х200мм-1шт;</v>
      </c>
      <c r="P47" s="21" t="s">
        <v>170</v>
      </c>
    </row>
    <row r="48" spans="1:16" s="5" customFormat="1" ht="15" customHeight="1" x14ac:dyDescent="0.25">
      <c r="A48" s="21"/>
      <c r="B48" s="63">
        <v>1</v>
      </c>
      <c r="C48" s="4" t="s">
        <v>9</v>
      </c>
      <c r="D48" s="1">
        <v>1250</v>
      </c>
      <c r="E48" s="1">
        <v>530</v>
      </c>
      <c r="F48" s="6">
        <v>1</v>
      </c>
      <c r="G48" s="22">
        <f t="shared" si="0"/>
        <v>0.66249999999999998</v>
      </c>
      <c r="H48" s="22">
        <f t="shared" si="1"/>
        <v>0.66249999999999998</v>
      </c>
      <c r="I48" s="31">
        <v>7.85</v>
      </c>
      <c r="J48" s="44">
        <f t="shared" si="2"/>
        <v>5.2006249999999996</v>
      </c>
      <c r="K48" s="47"/>
      <c r="L48" s="68" t="s">
        <v>175</v>
      </c>
      <c r="M48" s="21" t="s">
        <v>168</v>
      </c>
      <c r="N48" s="21" t="s">
        <v>115</v>
      </c>
      <c r="O48" s="75" t="str">
        <f t="shared" si="4"/>
        <v>1нерж 1250х530мм-1шт;</v>
      </c>
      <c r="P48" s="21" t="s">
        <v>170</v>
      </c>
    </row>
    <row r="49" spans="1:16" s="5" customFormat="1" ht="15" customHeight="1" x14ac:dyDescent="0.25">
      <c r="A49" s="21"/>
      <c r="B49" s="63">
        <v>1</v>
      </c>
      <c r="C49" s="4" t="s">
        <v>9</v>
      </c>
      <c r="D49" s="1">
        <v>1340</v>
      </c>
      <c r="E49" s="1">
        <v>690</v>
      </c>
      <c r="F49" s="6">
        <v>1</v>
      </c>
      <c r="G49" s="22">
        <f t="shared" si="0"/>
        <v>0.92459999999999998</v>
      </c>
      <c r="H49" s="22">
        <f t="shared" si="1"/>
        <v>0.92459999999999998</v>
      </c>
      <c r="I49" s="31">
        <v>7.85</v>
      </c>
      <c r="J49" s="44">
        <f t="shared" si="2"/>
        <v>7.2581099999999994</v>
      </c>
      <c r="K49" s="47"/>
      <c r="L49" s="68" t="s">
        <v>175</v>
      </c>
      <c r="M49" s="21" t="s">
        <v>168</v>
      </c>
      <c r="N49" s="21" t="s">
        <v>115</v>
      </c>
      <c r="O49" s="75" t="str">
        <f t="shared" si="4"/>
        <v>1нерж 1340х690мм-1шт;</v>
      </c>
      <c r="P49" s="21" t="s">
        <v>170</v>
      </c>
    </row>
    <row r="50" spans="1:16" s="5" customFormat="1" ht="15" customHeight="1" x14ac:dyDescent="0.25">
      <c r="A50" s="21"/>
      <c r="B50" s="63">
        <v>1</v>
      </c>
      <c r="C50" s="4" t="s">
        <v>9</v>
      </c>
      <c r="D50" s="1">
        <v>2500</v>
      </c>
      <c r="E50" s="1">
        <v>400</v>
      </c>
      <c r="F50" s="6">
        <v>1</v>
      </c>
      <c r="G50" s="22">
        <f t="shared" si="0"/>
        <v>1</v>
      </c>
      <c r="H50" s="22">
        <f t="shared" si="1"/>
        <v>1</v>
      </c>
      <c r="I50" s="31">
        <v>7.85</v>
      </c>
      <c r="J50" s="44">
        <f t="shared" si="2"/>
        <v>7.85</v>
      </c>
      <c r="K50" s="47"/>
      <c r="L50" s="68" t="s">
        <v>175</v>
      </c>
      <c r="M50" s="21" t="s">
        <v>168</v>
      </c>
      <c r="N50" s="21" t="s">
        <v>115</v>
      </c>
      <c r="O50" s="75" t="str">
        <f t="shared" si="4"/>
        <v>1нерж 2500х400мм-1шт;</v>
      </c>
      <c r="P50" s="21" t="s">
        <v>170</v>
      </c>
    </row>
    <row r="51" spans="1:16" s="5" customFormat="1" ht="15" customHeight="1" x14ac:dyDescent="0.25">
      <c r="A51" s="21"/>
      <c r="B51" s="63">
        <v>1</v>
      </c>
      <c r="C51" s="4" t="s">
        <v>9</v>
      </c>
      <c r="D51" s="1">
        <v>2500</v>
      </c>
      <c r="E51" s="1">
        <v>90</v>
      </c>
      <c r="F51" s="6">
        <v>1</v>
      </c>
      <c r="G51" s="22">
        <f t="shared" si="0"/>
        <v>0.22500000000000001</v>
      </c>
      <c r="H51" s="22">
        <f t="shared" si="1"/>
        <v>0.22500000000000001</v>
      </c>
      <c r="I51" s="31">
        <v>7.85</v>
      </c>
      <c r="J51" s="44">
        <f t="shared" si="2"/>
        <v>1.7662499999999999</v>
      </c>
      <c r="K51" s="47"/>
      <c r="L51" s="68" t="s">
        <v>175</v>
      </c>
      <c r="M51" s="21" t="s">
        <v>168</v>
      </c>
      <c r="N51" s="21" t="s">
        <v>115</v>
      </c>
      <c r="O51" s="75" t="str">
        <f t="shared" si="4"/>
        <v>1нерж 2500х90мм-1шт;</v>
      </c>
      <c r="P51" s="21" t="s">
        <v>170</v>
      </c>
    </row>
    <row r="52" spans="1:16" s="5" customFormat="1" ht="15" customHeight="1" x14ac:dyDescent="0.2">
      <c r="A52" s="21"/>
      <c r="B52" s="62">
        <v>1</v>
      </c>
      <c r="C52" s="4" t="s">
        <v>9</v>
      </c>
      <c r="D52" s="72" t="s">
        <v>178</v>
      </c>
      <c r="E52" s="30">
        <v>645</v>
      </c>
      <c r="F52" s="6">
        <v>2</v>
      </c>
      <c r="G52" s="22">
        <f>IF(D52="","",(3.1413*E52*E52/4)/1000000)</f>
        <v>0.32671483312499999</v>
      </c>
      <c r="H52" s="22">
        <f t="shared" si="1"/>
        <v>0.65342966624999999</v>
      </c>
      <c r="I52" s="31">
        <v>7.85</v>
      </c>
      <c r="J52" s="44">
        <f t="shared" si="2"/>
        <v>5.1294228800624992</v>
      </c>
      <c r="K52" s="47"/>
      <c r="L52" s="68"/>
      <c r="M52" s="21" t="s">
        <v>168</v>
      </c>
      <c r="N52" s="21" t="s">
        <v>115</v>
      </c>
      <c r="O52" s="75" t="str">
        <f t="shared" si="4"/>
        <v>1нерж  Ø645мм-2шт;</v>
      </c>
      <c r="P52" s="21" t="s">
        <v>170</v>
      </c>
    </row>
    <row r="53" spans="1:16" s="5" customFormat="1" ht="15" customHeight="1" x14ac:dyDescent="0.2">
      <c r="A53" s="21"/>
      <c r="B53" s="62">
        <v>1</v>
      </c>
      <c r="C53" s="4" t="s">
        <v>9</v>
      </c>
      <c r="D53" s="72" t="s">
        <v>178</v>
      </c>
      <c r="E53" s="30">
        <v>815</v>
      </c>
      <c r="F53" s="6">
        <v>1</v>
      </c>
      <c r="G53" s="22">
        <f>IF(D53="","",(3.1413*E53*E53/4)/1000000)</f>
        <v>0.52163249812500001</v>
      </c>
      <c r="H53" s="22">
        <f t="shared" si="1"/>
        <v>0.52163249812500001</v>
      </c>
      <c r="I53" s="31">
        <v>7.85</v>
      </c>
      <c r="J53" s="44">
        <f t="shared" si="2"/>
        <v>4.0948151102812496</v>
      </c>
      <c r="K53" s="47"/>
      <c r="L53" s="68"/>
      <c r="M53" s="21" t="s">
        <v>168</v>
      </c>
      <c r="N53" s="21" t="s">
        <v>115</v>
      </c>
      <c r="O53" s="75" t="str">
        <f t="shared" si="4"/>
        <v>1нерж  Ø815мм-1шт;</v>
      </c>
      <c r="P53" s="21" t="s">
        <v>170</v>
      </c>
    </row>
    <row r="54" spans="1:16" ht="15" customHeight="1" x14ac:dyDescent="0.2">
      <c r="B54" s="62">
        <v>1</v>
      </c>
      <c r="C54" s="4" t="s">
        <v>9</v>
      </c>
      <c r="D54" s="72" t="s">
        <v>178</v>
      </c>
      <c r="E54" s="30">
        <v>1000</v>
      </c>
      <c r="F54" s="6">
        <v>1</v>
      </c>
      <c r="G54" s="22">
        <f>IF(D54="","",(3.1413*E54*E54/4)/1000000)</f>
        <v>0.78532500000000005</v>
      </c>
      <c r="H54" s="22">
        <f t="shared" si="1"/>
        <v>0.78532500000000005</v>
      </c>
      <c r="I54" s="31">
        <v>7.85</v>
      </c>
      <c r="J54" s="44">
        <f t="shared" si="2"/>
        <v>6.16480125</v>
      </c>
      <c r="K54" s="47"/>
      <c r="L54" s="68"/>
      <c r="M54" s="21" t="s">
        <v>168</v>
      </c>
      <c r="N54" s="21" t="s">
        <v>115</v>
      </c>
      <c r="O54" s="75" t="str">
        <f t="shared" si="4"/>
        <v>1нерж  Ø1000мм-1шт;</v>
      </c>
      <c r="P54" s="21" t="s">
        <v>170</v>
      </c>
    </row>
    <row r="55" spans="1:16" ht="15" customHeight="1" x14ac:dyDescent="0.25">
      <c r="B55" s="63">
        <v>1</v>
      </c>
      <c r="C55" s="4" t="s">
        <v>60</v>
      </c>
      <c r="D55" s="1">
        <v>250</v>
      </c>
      <c r="E55" s="1">
        <v>200</v>
      </c>
      <c r="F55" s="6">
        <v>1</v>
      </c>
      <c r="G55" s="22">
        <f t="shared" ref="G55:G59" si="5">IF(D55="","",D55*E55/1000000)</f>
        <v>0.05</v>
      </c>
      <c r="H55" s="22">
        <f t="shared" si="1"/>
        <v>0.05</v>
      </c>
      <c r="I55" s="31">
        <v>7.85</v>
      </c>
      <c r="J55" s="44">
        <f t="shared" si="2"/>
        <v>0.39250000000000002</v>
      </c>
      <c r="K55" s="47"/>
      <c r="L55" s="68" t="s">
        <v>175</v>
      </c>
      <c r="M55" s="21" t="s">
        <v>168</v>
      </c>
      <c r="N55" s="21" t="s">
        <v>115</v>
      </c>
      <c r="O55" s="75" t="str">
        <f t="shared" si="4"/>
        <v>1ст3 250х200мм-1шт;</v>
      </c>
      <c r="P55" s="21" t="s">
        <v>170</v>
      </c>
    </row>
    <row r="56" spans="1:16" ht="15" customHeight="1" x14ac:dyDescent="0.25">
      <c r="B56" s="63">
        <v>1</v>
      </c>
      <c r="C56" s="4" t="s">
        <v>60</v>
      </c>
      <c r="D56" s="1">
        <v>430</v>
      </c>
      <c r="E56" s="1">
        <v>300</v>
      </c>
      <c r="F56" s="6">
        <v>1</v>
      </c>
      <c r="G56" s="22">
        <f t="shared" si="5"/>
        <v>0.129</v>
      </c>
      <c r="H56" s="22">
        <f t="shared" si="1"/>
        <v>0.129</v>
      </c>
      <c r="I56" s="31">
        <v>7.85</v>
      </c>
      <c r="J56" s="44">
        <f t="shared" si="2"/>
        <v>1.0126500000000001</v>
      </c>
      <c r="K56" s="47"/>
      <c r="L56" s="68" t="s">
        <v>175</v>
      </c>
      <c r="M56" s="21" t="s">
        <v>168</v>
      </c>
      <c r="N56" s="21" t="s">
        <v>115</v>
      </c>
      <c r="O56" s="75" t="str">
        <f t="shared" si="4"/>
        <v>1ст3 430х300мм-1шт;</v>
      </c>
      <c r="P56" s="21" t="s">
        <v>170</v>
      </c>
    </row>
    <row r="57" spans="1:16" ht="15" customHeight="1" x14ac:dyDescent="0.25">
      <c r="B57" s="63">
        <v>1</v>
      </c>
      <c r="C57" s="4" t="s">
        <v>60</v>
      </c>
      <c r="D57" s="1">
        <v>540</v>
      </c>
      <c r="E57" s="1">
        <v>200</v>
      </c>
      <c r="F57" s="6">
        <v>3</v>
      </c>
      <c r="G57" s="22">
        <f t="shared" si="5"/>
        <v>0.108</v>
      </c>
      <c r="H57" s="22">
        <f t="shared" si="1"/>
        <v>0.32400000000000001</v>
      </c>
      <c r="I57" s="31">
        <v>7.85</v>
      </c>
      <c r="J57" s="44">
        <f t="shared" si="2"/>
        <v>2.5434000000000001</v>
      </c>
      <c r="K57" s="47"/>
      <c r="L57" s="68" t="s">
        <v>175</v>
      </c>
      <c r="M57" s="21" t="s">
        <v>168</v>
      </c>
      <c r="N57" s="21" t="s">
        <v>115</v>
      </c>
      <c r="O57" s="75" t="str">
        <f t="shared" si="4"/>
        <v>1ст3 540х200мм-3шт;</v>
      </c>
      <c r="P57" s="21" t="s">
        <v>170</v>
      </c>
    </row>
    <row r="58" spans="1:16" ht="15" customHeight="1" x14ac:dyDescent="0.25">
      <c r="B58" s="63">
        <v>1</v>
      </c>
      <c r="C58" s="4" t="s">
        <v>60</v>
      </c>
      <c r="D58" s="1">
        <v>810</v>
      </c>
      <c r="E58" s="1">
        <v>190</v>
      </c>
      <c r="F58" s="6">
        <v>1</v>
      </c>
      <c r="G58" s="22">
        <f t="shared" si="5"/>
        <v>0.15390000000000001</v>
      </c>
      <c r="H58" s="22">
        <f t="shared" si="1"/>
        <v>0.15390000000000001</v>
      </c>
      <c r="I58" s="31">
        <v>7.85</v>
      </c>
      <c r="J58" s="44">
        <f t="shared" si="2"/>
        <v>1.208115</v>
      </c>
      <c r="K58" s="47"/>
      <c r="L58" s="68" t="s">
        <v>175</v>
      </c>
      <c r="M58" s="21" t="s">
        <v>168</v>
      </c>
      <c r="N58" s="21" t="s">
        <v>115</v>
      </c>
      <c r="O58" s="75" t="str">
        <f t="shared" si="4"/>
        <v>1ст3 810х190мм-1шт;</v>
      </c>
      <c r="P58" s="21" t="s">
        <v>170</v>
      </c>
    </row>
    <row r="59" spans="1:16" ht="15" customHeight="1" x14ac:dyDescent="0.25">
      <c r="B59" s="63">
        <v>1</v>
      </c>
      <c r="C59" s="4" t="s">
        <v>60</v>
      </c>
      <c r="D59" s="1">
        <v>940</v>
      </c>
      <c r="E59" s="1">
        <v>530</v>
      </c>
      <c r="F59" s="6">
        <v>1</v>
      </c>
      <c r="G59" s="22">
        <f t="shared" si="5"/>
        <v>0.49819999999999998</v>
      </c>
      <c r="H59" s="22">
        <f t="shared" si="1"/>
        <v>0.49819999999999998</v>
      </c>
      <c r="I59" s="31">
        <v>7.85</v>
      </c>
      <c r="J59" s="44">
        <f t="shared" si="2"/>
        <v>3.9108699999999996</v>
      </c>
      <c r="K59" s="47"/>
      <c r="L59" s="68" t="s">
        <v>175</v>
      </c>
      <c r="M59" s="21" t="s">
        <v>168</v>
      </c>
      <c r="N59" s="21" t="s">
        <v>115</v>
      </c>
      <c r="O59" s="75" t="str">
        <f t="shared" si="4"/>
        <v>1ст3 940х530мм-1шт;</v>
      </c>
      <c r="P59" s="21" t="s">
        <v>170</v>
      </c>
    </row>
    <row r="60" spans="1:16" ht="15" customHeight="1" x14ac:dyDescent="0.25">
      <c r="B60" s="63">
        <v>1.2</v>
      </c>
      <c r="C60" s="4" t="s">
        <v>9</v>
      </c>
      <c r="D60" s="1">
        <v>240</v>
      </c>
      <c r="E60" s="1">
        <v>200</v>
      </c>
      <c r="F60" s="6">
        <v>1</v>
      </c>
      <c r="G60" s="22">
        <f t="shared" si="0"/>
        <v>4.8000000000000001E-2</v>
      </c>
      <c r="H60" s="22">
        <f t="shared" si="1"/>
        <v>4.8000000000000001E-2</v>
      </c>
      <c r="I60" s="31">
        <v>9.42</v>
      </c>
      <c r="J60" s="44">
        <f t="shared" si="2"/>
        <v>0.45216000000000001</v>
      </c>
      <c r="K60" s="47"/>
      <c r="L60" s="68" t="s">
        <v>175</v>
      </c>
      <c r="M60" s="21" t="s">
        <v>168</v>
      </c>
      <c r="N60" s="21" t="s">
        <v>115</v>
      </c>
      <c r="O60" s="75" t="str">
        <f t="shared" si="4"/>
        <v>1,2нерж 240х200мм-1шт;</v>
      </c>
      <c r="P60" s="21" t="s">
        <v>170</v>
      </c>
    </row>
    <row r="61" spans="1:16" ht="15" customHeight="1" x14ac:dyDescent="0.25">
      <c r="B61" s="63">
        <v>1.2</v>
      </c>
      <c r="C61" s="4" t="s">
        <v>9</v>
      </c>
      <c r="D61" s="1">
        <v>330</v>
      </c>
      <c r="E61" s="1">
        <v>200</v>
      </c>
      <c r="F61" s="6">
        <v>1</v>
      </c>
      <c r="G61" s="22">
        <f t="shared" si="0"/>
        <v>6.6000000000000003E-2</v>
      </c>
      <c r="H61" s="22">
        <f t="shared" si="1"/>
        <v>6.6000000000000003E-2</v>
      </c>
      <c r="I61" s="31">
        <v>9.42</v>
      </c>
      <c r="J61" s="44">
        <f t="shared" si="2"/>
        <v>0.62172000000000005</v>
      </c>
      <c r="K61" s="47"/>
      <c r="L61" s="68" t="s">
        <v>175</v>
      </c>
      <c r="M61" s="21" t="s">
        <v>168</v>
      </c>
      <c r="N61" s="21" t="s">
        <v>115</v>
      </c>
      <c r="O61" s="75" t="str">
        <f t="shared" si="4"/>
        <v>1,2нерж 330х200мм-1шт;</v>
      </c>
      <c r="P61" s="21" t="s">
        <v>170</v>
      </c>
    </row>
    <row r="62" spans="1:16" ht="15" customHeight="1" x14ac:dyDescent="0.25">
      <c r="B62" s="63">
        <v>1.2</v>
      </c>
      <c r="C62" s="4" t="s">
        <v>9</v>
      </c>
      <c r="D62" s="1">
        <v>350</v>
      </c>
      <c r="E62" s="1">
        <v>160</v>
      </c>
      <c r="F62" s="6">
        <v>1</v>
      </c>
      <c r="G62" s="22">
        <f t="shared" si="0"/>
        <v>5.6000000000000001E-2</v>
      </c>
      <c r="H62" s="22">
        <f t="shared" si="1"/>
        <v>5.6000000000000001E-2</v>
      </c>
      <c r="I62" s="31">
        <v>9.42</v>
      </c>
      <c r="J62" s="44">
        <f t="shared" si="2"/>
        <v>0.52751999999999999</v>
      </c>
      <c r="K62" s="47"/>
      <c r="L62" s="68" t="s">
        <v>175</v>
      </c>
      <c r="M62" s="21" t="s">
        <v>168</v>
      </c>
      <c r="N62" s="21" t="s">
        <v>115</v>
      </c>
      <c r="O62" s="75" t="str">
        <f t="shared" si="4"/>
        <v>1,2нерж 350х160мм-1шт;</v>
      </c>
      <c r="P62" s="21" t="s">
        <v>170</v>
      </c>
    </row>
    <row r="63" spans="1:16" ht="15" customHeight="1" x14ac:dyDescent="0.25">
      <c r="B63" s="63">
        <v>1.2</v>
      </c>
      <c r="C63" s="4" t="s">
        <v>9</v>
      </c>
      <c r="D63" s="1">
        <v>410</v>
      </c>
      <c r="E63" s="1">
        <v>320</v>
      </c>
      <c r="F63" s="6">
        <v>1</v>
      </c>
      <c r="G63" s="22">
        <f t="shared" si="0"/>
        <v>0.13120000000000001</v>
      </c>
      <c r="H63" s="22">
        <f t="shared" si="1"/>
        <v>0.13120000000000001</v>
      </c>
      <c r="I63" s="31">
        <v>9.42</v>
      </c>
      <c r="J63" s="44">
        <f t="shared" si="2"/>
        <v>1.2359040000000001</v>
      </c>
      <c r="K63" s="47"/>
      <c r="L63" s="68" t="s">
        <v>175</v>
      </c>
      <c r="M63" s="21" t="s">
        <v>168</v>
      </c>
      <c r="N63" s="21" t="s">
        <v>115</v>
      </c>
      <c r="O63" s="75" t="str">
        <f t="shared" si="4"/>
        <v>1,2нерж 410х320мм-1шт;</v>
      </c>
      <c r="P63" s="21" t="s">
        <v>170</v>
      </c>
    </row>
    <row r="64" spans="1:16" ht="15" customHeight="1" x14ac:dyDescent="0.25">
      <c r="B64" s="63">
        <v>1.2</v>
      </c>
      <c r="C64" s="4" t="s">
        <v>9</v>
      </c>
      <c r="D64" s="1">
        <v>420</v>
      </c>
      <c r="E64" s="1">
        <v>390</v>
      </c>
      <c r="F64" s="6">
        <v>1</v>
      </c>
      <c r="G64" s="22">
        <f t="shared" si="0"/>
        <v>0.1638</v>
      </c>
      <c r="H64" s="22">
        <f t="shared" si="1"/>
        <v>0.1638</v>
      </c>
      <c r="I64" s="31">
        <v>9.42</v>
      </c>
      <c r="J64" s="44">
        <f t="shared" si="2"/>
        <v>1.542996</v>
      </c>
      <c r="K64" s="47"/>
      <c r="L64" s="68" t="s">
        <v>175</v>
      </c>
      <c r="M64" s="21" t="s">
        <v>168</v>
      </c>
      <c r="N64" s="21" t="s">
        <v>115</v>
      </c>
      <c r="O64" s="75" t="str">
        <f t="shared" si="4"/>
        <v>1,2нерж 420х390мм-1шт;</v>
      </c>
      <c r="P64" s="21" t="s">
        <v>170</v>
      </c>
    </row>
    <row r="65" spans="1:16" ht="15" customHeight="1" x14ac:dyDescent="0.25">
      <c r="B65" s="63">
        <v>1.2</v>
      </c>
      <c r="C65" s="4" t="s">
        <v>9</v>
      </c>
      <c r="D65" s="1">
        <v>470</v>
      </c>
      <c r="E65" s="1">
        <v>120</v>
      </c>
      <c r="F65" s="6">
        <v>1</v>
      </c>
      <c r="G65" s="22">
        <f t="shared" si="0"/>
        <v>5.6399999999999999E-2</v>
      </c>
      <c r="H65" s="22">
        <f t="shared" si="1"/>
        <v>5.6399999999999999E-2</v>
      </c>
      <c r="I65" s="31">
        <v>9.42</v>
      </c>
      <c r="J65" s="44">
        <f t="shared" si="2"/>
        <v>0.53128799999999998</v>
      </c>
      <c r="K65" s="47"/>
      <c r="L65" s="68" t="s">
        <v>175</v>
      </c>
      <c r="M65" s="21" t="s">
        <v>168</v>
      </c>
      <c r="N65" s="21" t="s">
        <v>115</v>
      </c>
      <c r="O65" s="75" t="str">
        <f t="shared" si="4"/>
        <v>1,2нерж 470х120мм-1шт;</v>
      </c>
      <c r="P65" s="21" t="s">
        <v>170</v>
      </c>
    </row>
    <row r="66" spans="1:16" ht="15" customHeight="1" x14ac:dyDescent="0.25">
      <c r="B66" s="63">
        <v>1.2</v>
      </c>
      <c r="C66" s="4" t="s">
        <v>9</v>
      </c>
      <c r="D66" s="1">
        <v>520</v>
      </c>
      <c r="E66" s="1">
        <v>360</v>
      </c>
      <c r="F66" s="6">
        <v>1</v>
      </c>
      <c r="G66" s="22">
        <f t="shared" si="0"/>
        <v>0.18720000000000001</v>
      </c>
      <c r="H66" s="22">
        <f t="shared" si="1"/>
        <v>0.18720000000000001</v>
      </c>
      <c r="I66" s="31">
        <v>9.42</v>
      </c>
      <c r="J66" s="44">
        <f t="shared" si="2"/>
        <v>1.7634240000000001</v>
      </c>
      <c r="K66" s="47"/>
      <c r="L66" s="68" t="s">
        <v>175</v>
      </c>
      <c r="M66" s="21" t="s">
        <v>168</v>
      </c>
      <c r="N66" s="21" t="s">
        <v>115</v>
      </c>
      <c r="O66" s="75" t="str">
        <f t="shared" si="4"/>
        <v>1,2нерж 520х360мм-1шт;</v>
      </c>
      <c r="P66" s="21" t="s">
        <v>170</v>
      </c>
    </row>
    <row r="67" spans="1:16" customFormat="1" ht="15" customHeight="1" x14ac:dyDescent="0.25">
      <c r="A67" s="29"/>
      <c r="B67" s="63">
        <v>1.2</v>
      </c>
      <c r="C67" s="4" t="s">
        <v>9</v>
      </c>
      <c r="D67" s="1">
        <v>530</v>
      </c>
      <c r="E67" s="1">
        <v>430</v>
      </c>
      <c r="F67" s="6">
        <v>1</v>
      </c>
      <c r="G67" s="22">
        <f t="shared" si="0"/>
        <v>0.22789999999999999</v>
      </c>
      <c r="H67" s="22">
        <f t="shared" si="1"/>
        <v>0.22789999999999999</v>
      </c>
      <c r="I67" s="31">
        <v>9.42</v>
      </c>
      <c r="J67" s="44">
        <f t="shared" si="2"/>
        <v>2.1468180000000001</v>
      </c>
      <c r="K67" s="47"/>
      <c r="L67" s="68" t="s">
        <v>175</v>
      </c>
      <c r="M67" s="21" t="s">
        <v>168</v>
      </c>
      <c r="N67" s="21" t="s">
        <v>115</v>
      </c>
      <c r="O67" s="75" t="str">
        <f t="shared" si="4"/>
        <v>1,2нерж 530х430мм-1шт;</v>
      </c>
      <c r="P67" s="21" t="s">
        <v>170</v>
      </c>
    </row>
    <row r="68" spans="1:16" ht="15" customHeight="1" x14ac:dyDescent="0.25">
      <c r="B68" s="63">
        <v>1.2</v>
      </c>
      <c r="C68" s="4" t="s">
        <v>9</v>
      </c>
      <c r="D68" s="1">
        <v>600</v>
      </c>
      <c r="E68" s="1">
        <v>310</v>
      </c>
      <c r="F68" s="6">
        <v>1</v>
      </c>
      <c r="G68" s="22">
        <f t="shared" si="0"/>
        <v>0.186</v>
      </c>
      <c r="H68" s="22">
        <f t="shared" si="1"/>
        <v>0.186</v>
      </c>
      <c r="I68" s="31">
        <v>9.42</v>
      </c>
      <c r="J68" s="44">
        <f t="shared" si="2"/>
        <v>1.7521199999999999</v>
      </c>
      <c r="K68" s="47"/>
      <c r="L68" s="68" t="s">
        <v>175</v>
      </c>
      <c r="M68" s="21" t="s">
        <v>168</v>
      </c>
      <c r="N68" s="21" t="s">
        <v>115</v>
      </c>
      <c r="O68" s="75" t="str">
        <f t="shared" si="4"/>
        <v>1,2нерж 600х310мм-1шт;</v>
      </c>
      <c r="P68" s="21" t="s">
        <v>170</v>
      </c>
    </row>
    <row r="69" spans="1:16" ht="15" customHeight="1" x14ac:dyDescent="0.25">
      <c r="B69" s="63">
        <v>1.2</v>
      </c>
      <c r="C69" s="4" t="s">
        <v>9</v>
      </c>
      <c r="D69" s="1">
        <v>620</v>
      </c>
      <c r="E69" s="1">
        <v>500</v>
      </c>
      <c r="F69" s="6">
        <v>1</v>
      </c>
      <c r="G69" s="22">
        <f t="shared" si="0"/>
        <v>0.31</v>
      </c>
      <c r="H69" s="22">
        <f t="shared" si="1"/>
        <v>0.31</v>
      </c>
      <c r="I69" s="31">
        <v>9.42</v>
      </c>
      <c r="J69" s="44">
        <f t="shared" si="2"/>
        <v>2.9201999999999999</v>
      </c>
      <c r="K69" s="47"/>
      <c r="L69" s="68" t="s">
        <v>175</v>
      </c>
      <c r="M69" s="21" t="s">
        <v>168</v>
      </c>
      <c r="N69" s="21" t="s">
        <v>115</v>
      </c>
      <c r="O69" s="75" t="str">
        <f t="shared" si="4"/>
        <v>1,2нерж 620х500мм-1шт;</v>
      </c>
      <c r="P69" s="21" t="s">
        <v>170</v>
      </c>
    </row>
    <row r="70" spans="1:16" ht="15" customHeight="1" x14ac:dyDescent="0.25">
      <c r="B70" s="63">
        <v>1.2</v>
      </c>
      <c r="C70" s="4" t="s">
        <v>9</v>
      </c>
      <c r="D70" s="1">
        <v>620</v>
      </c>
      <c r="E70" s="1">
        <v>520</v>
      </c>
      <c r="F70" s="6">
        <v>1</v>
      </c>
      <c r="G70" s="22">
        <f t="shared" si="0"/>
        <v>0.32240000000000002</v>
      </c>
      <c r="H70" s="22">
        <f t="shared" si="1"/>
        <v>0.32240000000000002</v>
      </c>
      <c r="I70" s="31">
        <v>9.42</v>
      </c>
      <c r="J70" s="44">
        <f t="shared" si="2"/>
        <v>3.0370080000000002</v>
      </c>
      <c r="K70" s="47"/>
      <c r="L70" s="68" t="s">
        <v>175</v>
      </c>
      <c r="M70" s="21" t="s">
        <v>168</v>
      </c>
      <c r="N70" s="21" t="s">
        <v>115</v>
      </c>
      <c r="O70" s="75" t="str">
        <f t="shared" si="4"/>
        <v>1,2нерж 620х520мм-1шт;</v>
      </c>
      <c r="P70" s="21" t="s">
        <v>170</v>
      </c>
    </row>
    <row r="71" spans="1:16" ht="15" customHeight="1" x14ac:dyDescent="0.25">
      <c r="B71" s="63">
        <v>1.2</v>
      </c>
      <c r="C71" s="4" t="s">
        <v>9</v>
      </c>
      <c r="D71" s="1">
        <v>320</v>
      </c>
      <c r="E71" s="1">
        <v>170</v>
      </c>
      <c r="F71" s="6">
        <v>1</v>
      </c>
      <c r="G71" s="22">
        <f t="shared" si="0"/>
        <v>5.4399999999999997E-2</v>
      </c>
      <c r="H71" s="22">
        <f t="shared" si="1"/>
        <v>5.4399999999999997E-2</v>
      </c>
      <c r="I71" s="31">
        <v>9.42</v>
      </c>
      <c r="J71" s="44">
        <f t="shared" si="2"/>
        <v>0.51244800000000001</v>
      </c>
      <c r="K71" s="47"/>
      <c r="L71" s="68" t="s">
        <v>175</v>
      </c>
      <c r="M71" s="21" t="s">
        <v>168</v>
      </c>
      <c r="N71" s="21" t="s">
        <v>115</v>
      </c>
      <c r="O71" s="75" t="str">
        <f t="shared" si="4"/>
        <v>1,2нерж 320х170мм-1шт;</v>
      </c>
      <c r="P71" s="21" t="s">
        <v>170</v>
      </c>
    </row>
    <row r="72" spans="1:16" ht="15" customHeight="1" x14ac:dyDescent="0.25">
      <c r="B72" s="63">
        <v>1.2</v>
      </c>
      <c r="C72" s="4" t="s">
        <v>9</v>
      </c>
      <c r="D72" s="1">
        <v>690</v>
      </c>
      <c r="E72" s="1">
        <v>140</v>
      </c>
      <c r="F72" s="6">
        <v>1</v>
      </c>
      <c r="G72" s="22">
        <f>IF(D72="","",D72*E72/1000000)</f>
        <v>9.6600000000000005E-2</v>
      </c>
      <c r="H72" s="22">
        <f>IF(D72="","",G72*F72)</f>
        <v>9.6600000000000005E-2</v>
      </c>
      <c r="I72" s="31">
        <v>9.42</v>
      </c>
      <c r="J72" s="44">
        <f>IF(D72="","",H72*I72)</f>
        <v>0.909972</v>
      </c>
      <c r="K72" s="47"/>
      <c r="L72" s="68" t="s">
        <v>175</v>
      </c>
      <c r="M72" s="21" t="s">
        <v>168</v>
      </c>
      <c r="N72" s="21" t="s">
        <v>115</v>
      </c>
      <c r="O72" s="75" t="str">
        <f t="shared" si="4"/>
        <v>1,2нерж 690х140мм-1шт;</v>
      </c>
      <c r="P72" s="21" t="s">
        <v>170</v>
      </c>
    </row>
    <row r="73" spans="1:16" ht="15" customHeight="1" x14ac:dyDescent="0.25">
      <c r="B73" s="63">
        <v>1.2</v>
      </c>
      <c r="C73" s="4" t="s">
        <v>9</v>
      </c>
      <c r="D73" s="1">
        <v>700</v>
      </c>
      <c r="E73" s="1">
        <v>330</v>
      </c>
      <c r="F73" s="6">
        <v>1</v>
      </c>
      <c r="G73" s="22">
        <f t="shared" si="0"/>
        <v>0.23100000000000001</v>
      </c>
      <c r="H73" s="22">
        <f t="shared" si="1"/>
        <v>0.23100000000000001</v>
      </c>
      <c r="I73" s="31">
        <v>9.42</v>
      </c>
      <c r="J73" s="44">
        <f t="shared" si="2"/>
        <v>2.1760200000000003</v>
      </c>
      <c r="K73" s="47"/>
      <c r="L73" s="68" t="s">
        <v>175</v>
      </c>
      <c r="M73" s="21" t="s">
        <v>168</v>
      </c>
      <c r="N73" s="21" t="s">
        <v>115</v>
      </c>
      <c r="O73" s="75" t="str">
        <f t="shared" si="4"/>
        <v>1,2нерж 700х330мм-1шт;</v>
      </c>
      <c r="P73" s="21" t="s">
        <v>170</v>
      </c>
    </row>
    <row r="74" spans="1:16" ht="15" customHeight="1" x14ac:dyDescent="0.25">
      <c r="B74" s="63">
        <v>1.2</v>
      </c>
      <c r="C74" s="4" t="s">
        <v>9</v>
      </c>
      <c r="D74" s="1">
        <v>700</v>
      </c>
      <c r="E74" s="1">
        <v>320</v>
      </c>
      <c r="F74" s="6">
        <v>1</v>
      </c>
      <c r="G74" s="22">
        <f t="shared" si="0"/>
        <v>0.224</v>
      </c>
      <c r="H74" s="22">
        <f t="shared" si="1"/>
        <v>0.224</v>
      </c>
      <c r="I74" s="31">
        <v>9.42</v>
      </c>
      <c r="J74" s="44">
        <f t="shared" si="2"/>
        <v>2.11008</v>
      </c>
      <c r="K74" s="47"/>
      <c r="L74" s="68" t="s">
        <v>175</v>
      </c>
      <c r="M74" s="21" t="s">
        <v>168</v>
      </c>
      <c r="N74" s="21" t="s">
        <v>115</v>
      </c>
      <c r="O74" s="75" t="str">
        <f t="shared" si="4"/>
        <v>1,2нерж 700х320мм-1шт;</v>
      </c>
      <c r="P74" s="21" t="s">
        <v>170</v>
      </c>
    </row>
    <row r="75" spans="1:16" ht="15" customHeight="1" x14ac:dyDescent="0.25">
      <c r="B75" s="63">
        <v>1.2</v>
      </c>
      <c r="C75" s="4" t="s">
        <v>9</v>
      </c>
      <c r="D75" s="1">
        <v>710</v>
      </c>
      <c r="E75" s="1">
        <v>370</v>
      </c>
      <c r="F75" s="6">
        <v>1</v>
      </c>
      <c r="G75" s="22">
        <f t="shared" si="0"/>
        <v>0.26269999999999999</v>
      </c>
      <c r="H75" s="22">
        <f t="shared" si="1"/>
        <v>0.26269999999999999</v>
      </c>
      <c r="I75" s="31">
        <v>9.42</v>
      </c>
      <c r="J75" s="44">
        <f t="shared" si="2"/>
        <v>2.474634</v>
      </c>
      <c r="K75" s="47"/>
      <c r="L75" s="68" t="s">
        <v>175</v>
      </c>
      <c r="M75" s="21" t="s">
        <v>168</v>
      </c>
      <c r="N75" s="21" t="s">
        <v>115</v>
      </c>
      <c r="O75" s="75" t="str">
        <f t="shared" si="4"/>
        <v>1,2нерж 710х370мм-1шт;</v>
      </c>
      <c r="P75" s="21" t="s">
        <v>170</v>
      </c>
    </row>
    <row r="76" spans="1:16" ht="15" customHeight="1" x14ac:dyDescent="0.25">
      <c r="B76" s="63">
        <v>1.2</v>
      </c>
      <c r="C76" s="4" t="s">
        <v>9</v>
      </c>
      <c r="D76" s="1">
        <v>720</v>
      </c>
      <c r="E76" s="1">
        <v>260</v>
      </c>
      <c r="F76" s="6">
        <v>1</v>
      </c>
      <c r="G76" s="22">
        <f>IF(D76="","",D76*E76/1000000)</f>
        <v>0.18720000000000001</v>
      </c>
      <c r="H76" s="22">
        <f>IF(D76="","",G76*F76)</f>
        <v>0.18720000000000001</v>
      </c>
      <c r="I76" s="31">
        <v>9.42</v>
      </c>
      <c r="J76" s="44">
        <f>IF(D76="","",H76*I76)</f>
        <v>1.7634240000000001</v>
      </c>
      <c r="K76" s="47"/>
      <c r="L76" s="68" t="s">
        <v>175</v>
      </c>
      <c r="M76" s="21" t="s">
        <v>168</v>
      </c>
      <c r="N76" s="21" t="s">
        <v>115</v>
      </c>
      <c r="O76" s="75" t="str">
        <f t="shared" si="4"/>
        <v>1,2нерж 720х260мм-1шт;</v>
      </c>
      <c r="P76" s="21" t="s">
        <v>170</v>
      </c>
    </row>
    <row r="77" spans="1:16" ht="15" customHeight="1" x14ac:dyDescent="0.25">
      <c r="B77" s="63">
        <v>1.2</v>
      </c>
      <c r="C77" s="4" t="s">
        <v>9</v>
      </c>
      <c r="D77" s="1">
        <v>730</v>
      </c>
      <c r="E77" s="1">
        <v>360</v>
      </c>
      <c r="F77" s="6">
        <v>1</v>
      </c>
      <c r="G77" s="22">
        <f t="shared" si="0"/>
        <v>0.26279999999999998</v>
      </c>
      <c r="H77" s="22">
        <f t="shared" si="1"/>
        <v>0.26279999999999998</v>
      </c>
      <c r="I77" s="31">
        <v>9.42</v>
      </c>
      <c r="J77" s="44">
        <f t="shared" si="2"/>
        <v>2.4755759999999998</v>
      </c>
      <c r="K77" s="47"/>
      <c r="L77" s="68" t="s">
        <v>175</v>
      </c>
      <c r="M77" s="21" t="s">
        <v>168</v>
      </c>
      <c r="N77" s="21" t="s">
        <v>115</v>
      </c>
      <c r="O77" s="75" t="str">
        <f t="shared" si="4"/>
        <v>1,2нерж 730х360мм-1шт;</v>
      </c>
      <c r="P77" s="21" t="s">
        <v>170</v>
      </c>
    </row>
    <row r="78" spans="1:16" ht="15" customHeight="1" x14ac:dyDescent="0.25">
      <c r="B78" s="63">
        <v>1.2</v>
      </c>
      <c r="C78" s="4" t="s">
        <v>9</v>
      </c>
      <c r="D78" s="1">
        <v>860</v>
      </c>
      <c r="E78" s="1">
        <v>200</v>
      </c>
      <c r="F78" s="6">
        <v>1</v>
      </c>
      <c r="G78" s="22">
        <f>IF(D78="","",D78*E78/1000000)</f>
        <v>0.17199999999999999</v>
      </c>
      <c r="H78" s="22">
        <f>IF(D78="","",G78*F78)</f>
        <v>0.17199999999999999</v>
      </c>
      <c r="I78" s="31">
        <v>9.42</v>
      </c>
      <c r="J78" s="44">
        <f>IF(D78="","",H78*I78)</f>
        <v>1.6202399999999999</v>
      </c>
      <c r="K78" s="47"/>
      <c r="L78" s="68" t="s">
        <v>175</v>
      </c>
      <c r="M78" s="21" t="s">
        <v>168</v>
      </c>
      <c r="N78" s="21" t="s">
        <v>115</v>
      </c>
      <c r="O78" s="75" t="str">
        <f t="shared" si="4"/>
        <v>1,2нерж 860х200мм-1шт;</v>
      </c>
      <c r="P78" s="21" t="s">
        <v>170</v>
      </c>
    </row>
    <row r="79" spans="1:16" ht="15" customHeight="1" x14ac:dyDescent="0.25">
      <c r="B79" s="63">
        <v>1.2</v>
      </c>
      <c r="C79" s="4" t="s">
        <v>9</v>
      </c>
      <c r="D79" s="1">
        <v>870</v>
      </c>
      <c r="E79" s="1">
        <v>500</v>
      </c>
      <c r="F79" s="6">
        <v>2</v>
      </c>
      <c r="G79" s="22">
        <f t="shared" si="0"/>
        <v>0.435</v>
      </c>
      <c r="H79" s="22">
        <f t="shared" si="1"/>
        <v>0.87</v>
      </c>
      <c r="I79" s="31">
        <v>9.42</v>
      </c>
      <c r="J79" s="44">
        <f t="shared" si="2"/>
        <v>8.1953999999999994</v>
      </c>
      <c r="K79" s="47"/>
      <c r="L79" s="68" t="s">
        <v>175</v>
      </c>
      <c r="M79" s="21" t="s">
        <v>168</v>
      </c>
      <c r="N79" s="21" t="s">
        <v>115</v>
      </c>
      <c r="O79" s="75" t="str">
        <f t="shared" si="4"/>
        <v>1,2нерж 870х500мм-2шт;</v>
      </c>
      <c r="P79" s="21" t="s">
        <v>170</v>
      </c>
    </row>
    <row r="80" spans="1:16" ht="15" customHeight="1" x14ac:dyDescent="0.25">
      <c r="B80" s="62">
        <v>1.2</v>
      </c>
      <c r="C80" s="4" t="s">
        <v>9</v>
      </c>
      <c r="D80" s="1">
        <v>940</v>
      </c>
      <c r="E80" s="1">
        <v>420</v>
      </c>
      <c r="F80" s="6">
        <v>1</v>
      </c>
      <c r="G80" s="22">
        <f>IF(D80="","",(3.1413*E80*E80/4)/1000000)</f>
        <v>0.13853132999999998</v>
      </c>
      <c r="H80" s="22">
        <f t="shared" si="1"/>
        <v>0.13853132999999998</v>
      </c>
      <c r="I80" s="31">
        <v>7.85</v>
      </c>
      <c r="J80" s="44">
        <f t="shared" si="2"/>
        <v>1.0874709404999998</v>
      </c>
      <c r="K80" s="47"/>
      <c r="L80" s="68" t="s">
        <v>175</v>
      </c>
      <c r="M80" s="21" t="s">
        <v>168</v>
      </c>
      <c r="N80" s="21" t="s">
        <v>115</v>
      </c>
      <c r="O80" s="75" t="str">
        <f t="shared" si="4"/>
        <v>1,2нерж 940х420мм-1шт;</v>
      </c>
      <c r="P80" s="21" t="s">
        <v>170</v>
      </c>
    </row>
    <row r="81" spans="2:16" ht="15" customHeight="1" x14ac:dyDescent="0.25">
      <c r="B81" s="62">
        <v>1.5</v>
      </c>
      <c r="C81" s="4" t="s">
        <v>75</v>
      </c>
      <c r="D81" s="1">
        <v>400</v>
      </c>
      <c r="E81" s="1">
        <v>140</v>
      </c>
      <c r="F81" s="6">
        <v>1</v>
      </c>
      <c r="G81" s="22">
        <f t="shared" ref="G81:G156" si="6">IF(D81="","",D81*E81/1000000)</f>
        <v>5.6000000000000001E-2</v>
      </c>
      <c r="H81" s="22">
        <f t="shared" ref="H81:H138" si="7">IF(D81="","",G81*F81)</f>
        <v>5.6000000000000001E-2</v>
      </c>
      <c r="I81" s="31">
        <v>11.7</v>
      </c>
      <c r="J81" s="44">
        <f t="shared" ref="J81:J138" si="8">IF(D81="","",H81*I81)</f>
        <v>0.6552</v>
      </c>
      <c r="K81" s="47"/>
      <c r="L81" s="68" t="s">
        <v>175</v>
      </c>
      <c r="M81" s="21" t="s">
        <v>168</v>
      </c>
      <c r="N81" s="21" t="s">
        <v>115</v>
      </c>
      <c r="O81" s="75" t="str">
        <f t="shared" si="4"/>
        <v>1,5оц 400х140мм-1шт;</v>
      </c>
      <c r="P81" s="21" t="s">
        <v>170</v>
      </c>
    </row>
    <row r="82" spans="2:16" ht="15" customHeight="1" x14ac:dyDescent="0.25">
      <c r="B82" s="62">
        <v>1.5</v>
      </c>
      <c r="C82" s="4" t="s">
        <v>75</v>
      </c>
      <c r="D82" s="1">
        <v>420</v>
      </c>
      <c r="E82" s="1">
        <v>390</v>
      </c>
      <c r="F82" s="6">
        <v>1</v>
      </c>
      <c r="G82" s="22">
        <f t="shared" si="6"/>
        <v>0.1638</v>
      </c>
      <c r="H82" s="22">
        <f t="shared" si="7"/>
        <v>0.1638</v>
      </c>
      <c r="I82" s="31">
        <v>11.7</v>
      </c>
      <c r="J82" s="44">
        <f t="shared" si="8"/>
        <v>1.9164599999999998</v>
      </c>
      <c r="K82" s="47"/>
      <c r="L82" s="68" t="s">
        <v>175</v>
      </c>
      <c r="M82" s="21" t="s">
        <v>168</v>
      </c>
      <c r="N82" s="21" t="s">
        <v>115</v>
      </c>
      <c r="O82" s="75" t="str">
        <f t="shared" si="4"/>
        <v>1,5оц 420х390мм-1шт;</v>
      </c>
      <c r="P82" s="21" t="s">
        <v>170</v>
      </c>
    </row>
    <row r="83" spans="2:16" ht="15" customHeight="1" x14ac:dyDescent="0.25">
      <c r="B83" s="62">
        <v>1.5</v>
      </c>
      <c r="C83" s="4" t="s">
        <v>75</v>
      </c>
      <c r="D83" s="1">
        <v>430</v>
      </c>
      <c r="E83" s="1">
        <v>390</v>
      </c>
      <c r="F83" s="6">
        <v>1</v>
      </c>
      <c r="G83" s="22">
        <f t="shared" si="6"/>
        <v>0.16769999999999999</v>
      </c>
      <c r="H83" s="22">
        <f t="shared" si="7"/>
        <v>0.16769999999999999</v>
      </c>
      <c r="I83" s="31">
        <v>11.7</v>
      </c>
      <c r="J83" s="44">
        <f t="shared" si="8"/>
        <v>1.9620899999999997</v>
      </c>
      <c r="K83" s="47"/>
      <c r="L83" s="68" t="s">
        <v>175</v>
      </c>
      <c r="M83" s="21" t="s">
        <v>168</v>
      </c>
      <c r="N83" s="21" t="s">
        <v>115</v>
      </c>
      <c r="O83" s="75" t="str">
        <f t="shared" si="4"/>
        <v>1,5оц 430х390мм-1шт;</v>
      </c>
      <c r="P83" s="21" t="s">
        <v>170</v>
      </c>
    </row>
    <row r="84" spans="2:16" ht="15" customHeight="1" x14ac:dyDescent="0.25">
      <c r="B84" s="62">
        <v>1.5</v>
      </c>
      <c r="C84" s="4" t="s">
        <v>75</v>
      </c>
      <c r="D84" s="1">
        <v>500</v>
      </c>
      <c r="E84" s="1">
        <v>330</v>
      </c>
      <c r="F84" s="6">
        <v>1</v>
      </c>
      <c r="G84" s="22">
        <f t="shared" si="6"/>
        <v>0.16500000000000001</v>
      </c>
      <c r="H84" s="22">
        <f t="shared" si="7"/>
        <v>0.16500000000000001</v>
      </c>
      <c r="I84" s="31">
        <v>11.7</v>
      </c>
      <c r="J84" s="44">
        <f t="shared" si="8"/>
        <v>1.9304999999999999</v>
      </c>
      <c r="K84" s="47"/>
      <c r="L84" s="68" t="s">
        <v>175</v>
      </c>
      <c r="M84" s="21" t="s">
        <v>168</v>
      </c>
      <c r="N84" s="21" t="s">
        <v>115</v>
      </c>
      <c r="O84" s="75" t="str">
        <f t="shared" si="4"/>
        <v>1,5оц 500х330мм-1шт;</v>
      </c>
      <c r="P84" s="21" t="s">
        <v>170</v>
      </c>
    </row>
    <row r="85" spans="2:16" ht="15" customHeight="1" x14ac:dyDescent="0.25">
      <c r="B85" s="62">
        <v>1.5</v>
      </c>
      <c r="C85" s="4" t="s">
        <v>75</v>
      </c>
      <c r="D85" s="1">
        <v>540</v>
      </c>
      <c r="E85" s="1">
        <v>230</v>
      </c>
      <c r="F85" s="6">
        <v>3</v>
      </c>
      <c r="G85" s="22">
        <f t="shared" si="6"/>
        <v>0.1242</v>
      </c>
      <c r="H85" s="22">
        <f t="shared" si="7"/>
        <v>0.37260000000000004</v>
      </c>
      <c r="I85" s="31">
        <v>11.7</v>
      </c>
      <c r="J85" s="44">
        <f t="shared" si="8"/>
        <v>4.3594200000000001</v>
      </c>
      <c r="K85" s="47"/>
      <c r="L85" s="68" t="s">
        <v>175</v>
      </c>
      <c r="M85" s="21" t="s">
        <v>168</v>
      </c>
      <c r="N85" s="21" t="s">
        <v>115</v>
      </c>
      <c r="O85" s="75" t="str">
        <f t="shared" si="4"/>
        <v>1,5оц 540х230мм-3шт;</v>
      </c>
      <c r="P85" s="21" t="s">
        <v>170</v>
      </c>
    </row>
    <row r="86" spans="2:16" ht="15" customHeight="1" x14ac:dyDescent="0.25">
      <c r="B86" s="62">
        <v>1.5</v>
      </c>
      <c r="C86" s="4" t="s">
        <v>75</v>
      </c>
      <c r="D86" s="1">
        <v>730</v>
      </c>
      <c r="E86" s="1">
        <v>510</v>
      </c>
      <c r="F86" s="6">
        <v>1</v>
      </c>
      <c r="G86" s="22">
        <f t="shared" si="6"/>
        <v>0.37230000000000002</v>
      </c>
      <c r="H86" s="22">
        <f t="shared" si="7"/>
        <v>0.37230000000000002</v>
      </c>
      <c r="I86" s="31">
        <v>11.7</v>
      </c>
      <c r="J86" s="44">
        <f t="shared" si="8"/>
        <v>4.3559099999999997</v>
      </c>
      <c r="K86" s="47"/>
      <c r="L86" s="68" t="s">
        <v>175</v>
      </c>
      <c r="M86" s="21" t="s">
        <v>168</v>
      </c>
      <c r="N86" s="21" t="s">
        <v>115</v>
      </c>
      <c r="O86" s="75" t="str">
        <f t="shared" si="4"/>
        <v>1,5оц 730х510мм-1шт;</v>
      </c>
      <c r="P86" s="21" t="s">
        <v>170</v>
      </c>
    </row>
    <row r="87" spans="2:16" ht="15" customHeight="1" x14ac:dyDescent="0.25">
      <c r="B87" s="62">
        <v>1.5</v>
      </c>
      <c r="C87" s="4" t="s">
        <v>75</v>
      </c>
      <c r="D87" s="1">
        <v>570</v>
      </c>
      <c r="E87" s="1">
        <v>260</v>
      </c>
      <c r="F87" s="6">
        <v>1</v>
      </c>
      <c r="G87" s="22">
        <f t="shared" si="6"/>
        <v>0.1482</v>
      </c>
      <c r="H87" s="22">
        <f t="shared" si="7"/>
        <v>0.1482</v>
      </c>
      <c r="I87" s="31">
        <v>11.7</v>
      </c>
      <c r="J87" s="44">
        <f t="shared" si="8"/>
        <v>1.7339399999999998</v>
      </c>
      <c r="K87" s="47"/>
      <c r="L87" s="68" t="s">
        <v>175</v>
      </c>
      <c r="M87" s="21" t="s">
        <v>168</v>
      </c>
      <c r="N87" s="21" t="s">
        <v>115</v>
      </c>
      <c r="O87" s="75" t="str">
        <f t="shared" si="4"/>
        <v>1,5оц 570х260мм-1шт;</v>
      </c>
      <c r="P87" s="21" t="s">
        <v>170</v>
      </c>
    </row>
    <row r="88" spans="2:16" ht="15" customHeight="1" x14ac:dyDescent="0.25">
      <c r="B88" s="62">
        <v>1.5</v>
      </c>
      <c r="C88" s="4" t="s">
        <v>75</v>
      </c>
      <c r="D88" s="1">
        <v>610</v>
      </c>
      <c r="E88" s="1">
        <v>190</v>
      </c>
      <c r="F88" s="6">
        <v>2</v>
      </c>
      <c r="G88" s="22">
        <f t="shared" si="6"/>
        <v>0.1159</v>
      </c>
      <c r="H88" s="22">
        <f t="shared" si="7"/>
        <v>0.23180000000000001</v>
      </c>
      <c r="I88" s="31">
        <v>11.7</v>
      </c>
      <c r="J88" s="44">
        <f t="shared" si="8"/>
        <v>2.7120599999999997</v>
      </c>
      <c r="K88" s="47"/>
      <c r="L88" s="68" t="s">
        <v>175</v>
      </c>
      <c r="M88" s="21" t="s">
        <v>168</v>
      </c>
      <c r="N88" s="21" t="s">
        <v>115</v>
      </c>
      <c r="O88" s="75" t="str">
        <f t="shared" si="4"/>
        <v>1,5оц 610х190мм-2шт;</v>
      </c>
      <c r="P88" s="21" t="s">
        <v>170</v>
      </c>
    </row>
    <row r="89" spans="2:16" ht="15" customHeight="1" x14ac:dyDescent="0.25">
      <c r="B89" s="62">
        <v>1.5</v>
      </c>
      <c r="C89" s="4" t="s">
        <v>75</v>
      </c>
      <c r="D89" s="1">
        <v>610</v>
      </c>
      <c r="E89" s="1">
        <v>200</v>
      </c>
      <c r="F89" s="6">
        <v>1</v>
      </c>
      <c r="G89" s="22">
        <f t="shared" si="6"/>
        <v>0.122</v>
      </c>
      <c r="H89" s="22">
        <f t="shared" si="7"/>
        <v>0.122</v>
      </c>
      <c r="I89" s="31">
        <v>11.7</v>
      </c>
      <c r="J89" s="44">
        <f t="shared" si="8"/>
        <v>1.4273999999999998</v>
      </c>
      <c r="K89" s="47"/>
      <c r="L89" s="68" t="s">
        <v>175</v>
      </c>
      <c r="M89" s="21" t="s">
        <v>168</v>
      </c>
      <c r="N89" s="21" t="s">
        <v>115</v>
      </c>
      <c r="O89" s="75" t="str">
        <f t="shared" si="4"/>
        <v>1,5оц 610х200мм-1шт;</v>
      </c>
      <c r="P89" s="21" t="s">
        <v>170</v>
      </c>
    </row>
    <row r="90" spans="2:16" ht="15" customHeight="1" x14ac:dyDescent="0.25">
      <c r="B90" s="62">
        <v>1.5</v>
      </c>
      <c r="C90" s="4" t="s">
        <v>75</v>
      </c>
      <c r="D90" s="1">
        <v>630</v>
      </c>
      <c r="E90" s="1">
        <v>400</v>
      </c>
      <c r="F90" s="6">
        <v>1</v>
      </c>
      <c r="G90" s="22">
        <f t="shared" si="6"/>
        <v>0.252</v>
      </c>
      <c r="H90" s="22">
        <f t="shared" si="7"/>
        <v>0.252</v>
      </c>
      <c r="I90" s="31">
        <v>11.7</v>
      </c>
      <c r="J90" s="44">
        <f t="shared" si="8"/>
        <v>2.9483999999999999</v>
      </c>
      <c r="K90" s="47"/>
      <c r="L90" s="68" t="s">
        <v>175</v>
      </c>
      <c r="M90" s="21" t="s">
        <v>168</v>
      </c>
      <c r="N90" s="21" t="s">
        <v>115</v>
      </c>
      <c r="O90" s="75" t="str">
        <f t="shared" si="4"/>
        <v>1,5оц 630х400мм-1шт;</v>
      </c>
      <c r="P90" s="21" t="s">
        <v>170</v>
      </c>
    </row>
    <row r="91" spans="2:16" s="20" customFormat="1" ht="15" customHeight="1" x14ac:dyDescent="0.25">
      <c r="B91" s="62">
        <v>1.5</v>
      </c>
      <c r="C91" s="4" t="s">
        <v>75</v>
      </c>
      <c r="D91" s="1">
        <v>700</v>
      </c>
      <c r="E91" s="1">
        <v>210</v>
      </c>
      <c r="F91" s="6">
        <v>1</v>
      </c>
      <c r="G91" s="22">
        <f>IF(D91="","",D91*E91/1000000)</f>
        <v>0.14699999999999999</v>
      </c>
      <c r="H91" s="22">
        <f>IF(D91="","",G91*F91)</f>
        <v>0.14699999999999999</v>
      </c>
      <c r="I91" s="31">
        <v>11.7</v>
      </c>
      <c r="J91" s="44">
        <f>IF(D91="","",H91*I91)</f>
        <v>1.7198999999999998</v>
      </c>
      <c r="K91" s="47"/>
      <c r="L91" s="68" t="s">
        <v>175</v>
      </c>
      <c r="M91" s="21" t="s">
        <v>168</v>
      </c>
      <c r="N91" s="21" t="s">
        <v>115</v>
      </c>
      <c r="O91" s="75" t="str">
        <f t="shared" si="4"/>
        <v>1,5оц 700х210мм-1шт;</v>
      </c>
      <c r="P91" s="21" t="s">
        <v>170</v>
      </c>
    </row>
    <row r="92" spans="2:16" ht="15" customHeight="1" x14ac:dyDescent="0.25">
      <c r="B92" s="62">
        <v>1.5</v>
      </c>
      <c r="C92" s="4" t="s">
        <v>75</v>
      </c>
      <c r="D92" s="1">
        <v>770</v>
      </c>
      <c r="E92" s="1">
        <v>190</v>
      </c>
      <c r="F92" s="6">
        <v>1</v>
      </c>
      <c r="G92" s="22">
        <f t="shared" si="6"/>
        <v>0.14630000000000001</v>
      </c>
      <c r="H92" s="22">
        <f t="shared" si="7"/>
        <v>0.14630000000000001</v>
      </c>
      <c r="I92" s="31">
        <v>11.7</v>
      </c>
      <c r="J92" s="44">
        <f t="shared" si="8"/>
        <v>1.7117100000000001</v>
      </c>
      <c r="K92" s="47"/>
      <c r="L92" s="68" t="s">
        <v>175</v>
      </c>
      <c r="M92" s="21" t="s">
        <v>168</v>
      </c>
      <c r="N92" s="21" t="s">
        <v>115</v>
      </c>
      <c r="O92" s="75" t="str">
        <f t="shared" si="4"/>
        <v>1,5оц 770х190мм-1шт;</v>
      </c>
      <c r="P92" s="21" t="s">
        <v>170</v>
      </c>
    </row>
    <row r="93" spans="2:16" ht="15" customHeight="1" x14ac:dyDescent="0.25">
      <c r="B93" s="62">
        <v>1.5</v>
      </c>
      <c r="C93" s="4" t="s">
        <v>75</v>
      </c>
      <c r="D93" s="1">
        <v>880</v>
      </c>
      <c r="E93" s="1">
        <v>540</v>
      </c>
      <c r="F93" s="6">
        <v>1</v>
      </c>
      <c r="G93" s="22">
        <f t="shared" si="6"/>
        <v>0.47520000000000001</v>
      </c>
      <c r="H93" s="22">
        <f t="shared" si="7"/>
        <v>0.47520000000000001</v>
      </c>
      <c r="I93" s="31">
        <v>11.7</v>
      </c>
      <c r="J93" s="44">
        <f t="shared" si="8"/>
        <v>5.5598399999999994</v>
      </c>
      <c r="K93" s="47"/>
      <c r="L93" s="68" t="s">
        <v>175</v>
      </c>
      <c r="M93" s="21" t="s">
        <v>168</v>
      </c>
      <c r="N93" s="21" t="s">
        <v>115</v>
      </c>
      <c r="O93" s="75" t="str">
        <f t="shared" si="4"/>
        <v>1,5оц 880х540мм-1шт;</v>
      </c>
      <c r="P93" s="21" t="s">
        <v>170</v>
      </c>
    </row>
    <row r="94" spans="2:16" ht="15" customHeight="1" x14ac:dyDescent="0.25">
      <c r="B94" s="62">
        <v>1.5</v>
      </c>
      <c r="C94" s="4" t="s">
        <v>75</v>
      </c>
      <c r="D94" s="1">
        <v>480</v>
      </c>
      <c r="E94" s="1">
        <v>330</v>
      </c>
      <c r="F94" s="6">
        <v>1</v>
      </c>
      <c r="G94" s="22">
        <f t="shared" si="6"/>
        <v>0.15840000000000001</v>
      </c>
      <c r="H94" s="22">
        <f t="shared" si="7"/>
        <v>0.15840000000000001</v>
      </c>
      <c r="I94" s="31">
        <v>11.7</v>
      </c>
      <c r="J94" s="44">
        <f t="shared" si="8"/>
        <v>1.85328</v>
      </c>
      <c r="K94" s="47"/>
      <c r="L94" s="68" t="s">
        <v>175</v>
      </c>
      <c r="M94" s="21" t="s">
        <v>168</v>
      </c>
      <c r="N94" s="21" t="s">
        <v>115</v>
      </c>
      <c r="O94" s="75" t="str">
        <f t="shared" si="4"/>
        <v>1,5оц 480х330мм-1шт;</v>
      </c>
      <c r="P94" s="21" t="s">
        <v>170</v>
      </c>
    </row>
    <row r="95" spans="2:16" ht="15" customHeight="1" x14ac:dyDescent="0.25">
      <c r="B95" s="62">
        <v>1.5</v>
      </c>
      <c r="C95" s="4" t="s">
        <v>75</v>
      </c>
      <c r="D95" s="1">
        <v>980</v>
      </c>
      <c r="E95" s="1">
        <v>520</v>
      </c>
      <c r="F95" s="6">
        <v>9</v>
      </c>
      <c r="G95" s="22">
        <f>IF(D95="","",D95*E95/1000000)</f>
        <v>0.50960000000000005</v>
      </c>
      <c r="H95" s="22">
        <f>IF(D95="","",G95*F95)</f>
        <v>4.5864000000000003</v>
      </c>
      <c r="I95" s="31">
        <v>11.7</v>
      </c>
      <c r="J95" s="44">
        <f>IF(D95="","",H95*I95)</f>
        <v>53.660879999999999</v>
      </c>
      <c r="K95" s="47"/>
      <c r="L95" s="68" t="s">
        <v>175</v>
      </c>
      <c r="M95" s="21" t="s">
        <v>168</v>
      </c>
      <c r="N95" s="21" t="s">
        <v>115</v>
      </c>
      <c r="O95" s="75" t="str">
        <f t="shared" si="4"/>
        <v>1,5оц 980х520мм-9шт;</v>
      </c>
      <c r="P95" s="21" t="s">
        <v>170</v>
      </c>
    </row>
    <row r="96" spans="2:16" ht="15" customHeight="1" x14ac:dyDescent="0.25">
      <c r="B96" s="62">
        <v>1.5</v>
      </c>
      <c r="C96" s="4" t="s">
        <v>75</v>
      </c>
      <c r="D96" s="1">
        <v>980</v>
      </c>
      <c r="E96" s="1">
        <v>230</v>
      </c>
      <c r="F96" s="6">
        <v>1</v>
      </c>
      <c r="G96" s="22">
        <f t="shared" ref="G96" si="9">IF(D96="","",D96*E96/1000000)</f>
        <v>0.22539999999999999</v>
      </c>
      <c r="H96" s="22">
        <f t="shared" ref="H96" si="10">IF(D96="","",G96*F96)</f>
        <v>0.22539999999999999</v>
      </c>
      <c r="I96" s="31">
        <v>11.7</v>
      </c>
      <c r="J96" s="44">
        <f t="shared" ref="J96" si="11">IF(D96="","",H96*I96)</f>
        <v>2.6371799999999999</v>
      </c>
      <c r="K96" s="47"/>
      <c r="L96" s="68" t="s">
        <v>175</v>
      </c>
      <c r="M96" s="21" t="s">
        <v>168</v>
      </c>
      <c r="N96" s="21" t="s">
        <v>115</v>
      </c>
      <c r="O96" s="75" t="str">
        <f t="shared" si="4"/>
        <v>1,5оц 980х230мм-1шт;</v>
      </c>
      <c r="P96" s="21" t="s">
        <v>170</v>
      </c>
    </row>
    <row r="97" spans="2:16" ht="15" customHeight="1" x14ac:dyDescent="0.25">
      <c r="B97" s="62">
        <v>1.5</v>
      </c>
      <c r="C97" s="4" t="s">
        <v>75</v>
      </c>
      <c r="D97" s="1">
        <v>300</v>
      </c>
      <c r="E97" s="1">
        <v>240</v>
      </c>
      <c r="F97" s="6">
        <v>1</v>
      </c>
      <c r="G97" s="22">
        <f t="shared" si="6"/>
        <v>7.1999999999999995E-2</v>
      </c>
      <c r="H97" s="22">
        <f t="shared" si="7"/>
        <v>7.1999999999999995E-2</v>
      </c>
      <c r="I97" s="31">
        <v>11.7</v>
      </c>
      <c r="J97" s="44">
        <f t="shared" si="8"/>
        <v>0.84239999999999993</v>
      </c>
      <c r="K97" s="47"/>
      <c r="L97" s="68" t="s">
        <v>175</v>
      </c>
      <c r="M97" s="21" t="s">
        <v>168</v>
      </c>
      <c r="N97" s="21" t="s">
        <v>115</v>
      </c>
      <c r="O97" s="75" t="str">
        <f t="shared" si="4"/>
        <v>1,5оц 300х240мм-1шт;</v>
      </c>
      <c r="P97" s="21" t="s">
        <v>170</v>
      </c>
    </row>
    <row r="98" spans="2:16" ht="15" customHeight="1" x14ac:dyDescent="0.25">
      <c r="B98" s="62">
        <v>1.5</v>
      </c>
      <c r="C98" s="4" t="s">
        <v>75</v>
      </c>
      <c r="D98" s="1">
        <v>1010</v>
      </c>
      <c r="E98" s="1">
        <v>320</v>
      </c>
      <c r="F98" s="6">
        <v>1</v>
      </c>
      <c r="G98" s="22">
        <f t="shared" si="6"/>
        <v>0.32319999999999999</v>
      </c>
      <c r="H98" s="22">
        <f t="shared" si="7"/>
        <v>0.32319999999999999</v>
      </c>
      <c r="I98" s="31">
        <v>11.7</v>
      </c>
      <c r="J98" s="44">
        <f t="shared" si="8"/>
        <v>3.7814399999999995</v>
      </c>
      <c r="K98" s="47"/>
      <c r="L98" s="68" t="s">
        <v>175</v>
      </c>
      <c r="M98" s="21" t="s">
        <v>168</v>
      </c>
      <c r="N98" s="21" t="s">
        <v>115</v>
      </c>
      <c r="O98" s="75" t="str">
        <f t="shared" si="4"/>
        <v>1,5оц 1010х320мм-1шт;</v>
      </c>
      <c r="P98" s="21" t="s">
        <v>170</v>
      </c>
    </row>
    <row r="99" spans="2:16" ht="15" customHeight="1" x14ac:dyDescent="0.25">
      <c r="B99" s="62">
        <v>1.5</v>
      </c>
      <c r="C99" s="4" t="s">
        <v>75</v>
      </c>
      <c r="D99" s="1">
        <v>1050</v>
      </c>
      <c r="E99" s="1">
        <v>610</v>
      </c>
      <c r="F99" s="6">
        <v>1</v>
      </c>
      <c r="G99" s="22">
        <f t="shared" si="6"/>
        <v>0.64049999999999996</v>
      </c>
      <c r="H99" s="22">
        <f t="shared" si="7"/>
        <v>0.64049999999999996</v>
      </c>
      <c r="I99" s="31">
        <v>11.7</v>
      </c>
      <c r="J99" s="44">
        <f t="shared" si="8"/>
        <v>7.4938499999999992</v>
      </c>
      <c r="K99" s="47"/>
      <c r="L99" s="68" t="s">
        <v>175</v>
      </c>
      <c r="M99" s="21" t="s">
        <v>168</v>
      </c>
      <c r="N99" s="21" t="s">
        <v>115</v>
      </c>
      <c r="O99" s="75" t="str">
        <f t="shared" si="4"/>
        <v>1,5оц 1050х610мм-1шт;</v>
      </c>
      <c r="P99" s="21" t="s">
        <v>170</v>
      </c>
    </row>
    <row r="100" spans="2:16" ht="15" customHeight="1" x14ac:dyDescent="0.25">
      <c r="B100" s="62">
        <v>1.5</v>
      </c>
      <c r="C100" s="4" t="s">
        <v>75</v>
      </c>
      <c r="D100" s="1">
        <v>630</v>
      </c>
      <c r="E100" s="1">
        <v>190</v>
      </c>
      <c r="F100" s="6">
        <v>1</v>
      </c>
      <c r="G100" s="22">
        <f t="shared" si="6"/>
        <v>0.1197</v>
      </c>
      <c r="H100" s="22">
        <f t="shared" si="7"/>
        <v>0.1197</v>
      </c>
      <c r="I100" s="31">
        <v>11.7</v>
      </c>
      <c r="J100" s="44">
        <f t="shared" si="8"/>
        <v>1.40049</v>
      </c>
      <c r="K100" s="47"/>
      <c r="L100" s="68" t="s">
        <v>175</v>
      </c>
      <c r="M100" s="21" t="s">
        <v>168</v>
      </c>
      <c r="N100" s="21" t="s">
        <v>115</v>
      </c>
      <c r="O100" s="75" t="str">
        <f t="shared" si="4"/>
        <v>1,5оц 630х190мм-1шт;</v>
      </c>
      <c r="P100" s="21" t="s">
        <v>170</v>
      </c>
    </row>
    <row r="101" spans="2:16" ht="15" customHeight="1" x14ac:dyDescent="0.25">
      <c r="B101" s="62">
        <v>1.5</v>
      </c>
      <c r="C101" s="4" t="s">
        <v>75</v>
      </c>
      <c r="D101" s="1">
        <v>1220</v>
      </c>
      <c r="E101" s="1">
        <v>180</v>
      </c>
      <c r="F101" s="6">
        <v>1</v>
      </c>
      <c r="G101" s="22">
        <f t="shared" si="6"/>
        <v>0.21959999999999999</v>
      </c>
      <c r="H101" s="22">
        <f t="shared" si="7"/>
        <v>0.21959999999999999</v>
      </c>
      <c r="I101" s="31">
        <v>11.7</v>
      </c>
      <c r="J101" s="44">
        <f t="shared" si="8"/>
        <v>2.5693199999999998</v>
      </c>
      <c r="K101" s="47"/>
      <c r="L101" s="68" t="s">
        <v>175</v>
      </c>
      <c r="M101" s="21" t="s">
        <v>168</v>
      </c>
      <c r="N101" s="21" t="s">
        <v>115</v>
      </c>
      <c r="O101" s="75" t="str">
        <f t="shared" si="4"/>
        <v>1,5оц 1220х180мм-1шт;</v>
      </c>
      <c r="P101" s="21" t="s">
        <v>170</v>
      </c>
    </row>
    <row r="102" spans="2:16" ht="15" customHeight="1" x14ac:dyDescent="0.25">
      <c r="B102" s="62">
        <v>1.5</v>
      </c>
      <c r="C102" s="4" t="s">
        <v>75</v>
      </c>
      <c r="D102" s="1">
        <v>1250</v>
      </c>
      <c r="E102" s="1">
        <v>180</v>
      </c>
      <c r="F102" s="6">
        <v>5</v>
      </c>
      <c r="G102" s="22">
        <f t="shared" si="6"/>
        <v>0.22500000000000001</v>
      </c>
      <c r="H102" s="22">
        <f t="shared" si="7"/>
        <v>1.125</v>
      </c>
      <c r="I102" s="31">
        <v>11.7</v>
      </c>
      <c r="J102" s="44">
        <f t="shared" si="8"/>
        <v>13.1625</v>
      </c>
      <c r="K102" s="47"/>
      <c r="L102" s="68" t="s">
        <v>175</v>
      </c>
      <c r="M102" s="21" t="s">
        <v>168</v>
      </c>
      <c r="N102" s="21" t="s">
        <v>115</v>
      </c>
      <c r="O102" s="75" t="str">
        <f t="shared" si="4"/>
        <v>1,5оц 1250х180мм-5шт;</v>
      </c>
      <c r="P102" s="21" t="s">
        <v>170</v>
      </c>
    </row>
    <row r="103" spans="2:16" ht="15" customHeight="1" x14ac:dyDescent="0.25">
      <c r="B103" s="62">
        <v>1.5</v>
      </c>
      <c r="C103" s="4" t="s">
        <v>75</v>
      </c>
      <c r="D103" s="1">
        <v>1250</v>
      </c>
      <c r="E103" s="1">
        <v>150</v>
      </c>
      <c r="F103" s="6">
        <v>1</v>
      </c>
      <c r="G103" s="22">
        <f t="shared" si="6"/>
        <v>0.1875</v>
      </c>
      <c r="H103" s="22">
        <f t="shared" si="7"/>
        <v>0.1875</v>
      </c>
      <c r="I103" s="31">
        <v>11.7</v>
      </c>
      <c r="J103" s="44">
        <f t="shared" si="8"/>
        <v>2.1937499999999996</v>
      </c>
      <c r="K103" s="47"/>
      <c r="L103" s="68" t="s">
        <v>175</v>
      </c>
      <c r="M103" s="21" t="s">
        <v>168</v>
      </c>
      <c r="N103" s="21" t="s">
        <v>115</v>
      </c>
      <c r="O103" s="75" t="str">
        <f t="shared" si="4"/>
        <v>1,5оц 1250х150мм-1шт;</v>
      </c>
      <c r="P103" s="21" t="s">
        <v>170</v>
      </c>
    </row>
    <row r="104" spans="2:16" ht="15" customHeight="1" x14ac:dyDescent="0.25">
      <c r="B104" s="62">
        <v>1.5</v>
      </c>
      <c r="C104" s="4" t="s">
        <v>75</v>
      </c>
      <c r="D104" s="1">
        <v>1250</v>
      </c>
      <c r="E104" s="1">
        <v>200</v>
      </c>
      <c r="F104" s="6">
        <v>1</v>
      </c>
      <c r="G104" s="22">
        <f t="shared" si="6"/>
        <v>0.25</v>
      </c>
      <c r="H104" s="22">
        <f t="shared" si="7"/>
        <v>0.25</v>
      </c>
      <c r="I104" s="31">
        <v>11.7</v>
      </c>
      <c r="J104" s="44">
        <f t="shared" si="8"/>
        <v>2.9249999999999998</v>
      </c>
      <c r="K104" s="47"/>
      <c r="L104" s="68" t="s">
        <v>175</v>
      </c>
      <c r="M104" s="21" t="s">
        <v>168</v>
      </c>
      <c r="N104" s="21" t="s">
        <v>115</v>
      </c>
      <c r="O104" s="75" t="str">
        <f t="shared" si="4"/>
        <v>1,5оц 1250х200мм-1шт;</v>
      </c>
      <c r="P104" s="21" t="s">
        <v>170</v>
      </c>
    </row>
    <row r="105" spans="2:16" ht="15" customHeight="1" x14ac:dyDescent="0.25">
      <c r="B105" s="62">
        <v>1.5</v>
      </c>
      <c r="C105" s="4" t="s">
        <v>75</v>
      </c>
      <c r="D105" s="1">
        <v>1250</v>
      </c>
      <c r="E105" s="1">
        <v>210</v>
      </c>
      <c r="F105" s="6">
        <v>1</v>
      </c>
      <c r="G105" s="22">
        <f t="shared" si="6"/>
        <v>0.26250000000000001</v>
      </c>
      <c r="H105" s="22">
        <f t="shared" si="7"/>
        <v>0.26250000000000001</v>
      </c>
      <c r="I105" s="31">
        <v>11.7</v>
      </c>
      <c r="J105" s="44">
        <f t="shared" si="8"/>
        <v>3.07125</v>
      </c>
      <c r="K105" s="47"/>
      <c r="L105" s="68" t="s">
        <v>175</v>
      </c>
      <c r="M105" s="21" t="s">
        <v>168</v>
      </c>
      <c r="N105" s="21" t="s">
        <v>115</v>
      </c>
      <c r="O105" s="75" t="str">
        <f t="shared" si="4"/>
        <v>1,5оц 1250х210мм-1шт;</v>
      </c>
      <c r="P105" s="21" t="s">
        <v>170</v>
      </c>
    </row>
    <row r="106" spans="2:16" ht="15" customHeight="1" x14ac:dyDescent="0.25">
      <c r="B106" s="62">
        <v>1.5</v>
      </c>
      <c r="C106" s="4" t="s">
        <v>75</v>
      </c>
      <c r="D106" s="1">
        <v>1250</v>
      </c>
      <c r="E106" s="1">
        <v>250</v>
      </c>
      <c r="F106" s="6">
        <v>2</v>
      </c>
      <c r="G106" s="22">
        <f t="shared" si="6"/>
        <v>0.3125</v>
      </c>
      <c r="H106" s="22">
        <f t="shared" si="7"/>
        <v>0.625</v>
      </c>
      <c r="I106" s="31">
        <v>11.7</v>
      </c>
      <c r="J106" s="44">
        <f t="shared" si="8"/>
        <v>7.3125</v>
      </c>
      <c r="K106" s="47"/>
      <c r="L106" s="68" t="s">
        <v>175</v>
      </c>
      <c r="M106" s="21" t="s">
        <v>168</v>
      </c>
      <c r="N106" s="21" t="s">
        <v>115</v>
      </c>
      <c r="O106" s="75" t="str">
        <f t="shared" si="4"/>
        <v>1,5оц 1250х250мм-2шт;</v>
      </c>
      <c r="P106" s="21" t="s">
        <v>170</v>
      </c>
    </row>
    <row r="107" spans="2:16" ht="15" customHeight="1" x14ac:dyDescent="0.25">
      <c r="B107" s="62">
        <v>1.5</v>
      </c>
      <c r="C107" s="4" t="s">
        <v>75</v>
      </c>
      <c r="D107" s="1">
        <v>1250</v>
      </c>
      <c r="E107" s="1">
        <v>260</v>
      </c>
      <c r="F107" s="6">
        <v>3</v>
      </c>
      <c r="G107" s="22">
        <f t="shared" si="6"/>
        <v>0.32500000000000001</v>
      </c>
      <c r="H107" s="22">
        <f t="shared" si="7"/>
        <v>0.97500000000000009</v>
      </c>
      <c r="I107" s="31">
        <v>11.7</v>
      </c>
      <c r="J107" s="44">
        <f t="shared" si="8"/>
        <v>11.407500000000001</v>
      </c>
      <c r="K107" s="47"/>
      <c r="L107" s="68" t="s">
        <v>175</v>
      </c>
      <c r="M107" s="21" t="s">
        <v>168</v>
      </c>
      <c r="N107" s="21" t="s">
        <v>115</v>
      </c>
      <c r="O107" s="75" t="str">
        <f t="shared" si="4"/>
        <v>1,5оц 1250х260мм-3шт;</v>
      </c>
      <c r="P107" s="21" t="s">
        <v>170</v>
      </c>
    </row>
    <row r="108" spans="2:16" s="20" customFormat="1" ht="15" customHeight="1" x14ac:dyDescent="0.25">
      <c r="B108" s="62">
        <v>1.5</v>
      </c>
      <c r="C108" s="4" t="s">
        <v>75</v>
      </c>
      <c r="D108" s="1">
        <v>1250</v>
      </c>
      <c r="E108" s="1">
        <v>270</v>
      </c>
      <c r="F108" s="6">
        <v>1</v>
      </c>
      <c r="G108" s="22">
        <f t="shared" si="6"/>
        <v>0.33750000000000002</v>
      </c>
      <c r="H108" s="22">
        <f t="shared" si="7"/>
        <v>0.33750000000000002</v>
      </c>
      <c r="I108" s="31">
        <v>11.7</v>
      </c>
      <c r="J108" s="44">
        <f t="shared" si="8"/>
        <v>3.94875</v>
      </c>
      <c r="K108" s="47"/>
      <c r="L108" s="68" t="s">
        <v>175</v>
      </c>
      <c r="M108" s="21" t="s">
        <v>168</v>
      </c>
      <c r="N108" s="21" t="s">
        <v>115</v>
      </c>
      <c r="O108" s="75" t="str">
        <f t="shared" si="4"/>
        <v>1,5оц 1250х270мм-1шт;</v>
      </c>
      <c r="P108" s="21" t="s">
        <v>170</v>
      </c>
    </row>
    <row r="109" spans="2:16" ht="15" customHeight="1" x14ac:dyDescent="0.25">
      <c r="B109" s="62">
        <v>1.5</v>
      </c>
      <c r="C109" s="4" t="s">
        <v>75</v>
      </c>
      <c r="D109" s="1">
        <v>400</v>
      </c>
      <c r="E109" s="1">
        <v>320</v>
      </c>
      <c r="F109" s="6">
        <v>1</v>
      </c>
      <c r="G109" s="22">
        <f t="shared" si="6"/>
        <v>0.128</v>
      </c>
      <c r="H109" s="22">
        <f t="shared" si="7"/>
        <v>0.128</v>
      </c>
      <c r="I109" s="31">
        <v>11.7</v>
      </c>
      <c r="J109" s="44">
        <f t="shared" si="8"/>
        <v>1.4976</v>
      </c>
      <c r="K109" s="47"/>
      <c r="L109" s="68" t="s">
        <v>175</v>
      </c>
      <c r="M109" s="21" t="s">
        <v>168</v>
      </c>
      <c r="N109" s="21" t="s">
        <v>115</v>
      </c>
      <c r="O109" s="75" t="str">
        <f t="shared" si="4"/>
        <v>1,5оц 400х320мм-1шт;</v>
      </c>
      <c r="P109" s="21" t="s">
        <v>170</v>
      </c>
    </row>
    <row r="110" spans="2:16" ht="15" customHeight="1" x14ac:dyDescent="0.25">
      <c r="B110" s="62">
        <v>1.5</v>
      </c>
      <c r="C110" s="4" t="s">
        <v>75</v>
      </c>
      <c r="D110" s="1">
        <v>450</v>
      </c>
      <c r="E110" s="1">
        <v>150</v>
      </c>
      <c r="F110" s="6">
        <v>1</v>
      </c>
      <c r="G110" s="22">
        <f t="shared" si="6"/>
        <v>6.7500000000000004E-2</v>
      </c>
      <c r="H110" s="22">
        <f t="shared" si="7"/>
        <v>6.7500000000000004E-2</v>
      </c>
      <c r="I110" s="31">
        <v>11.7</v>
      </c>
      <c r="J110" s="44">
        <f t="shared" si="8"/>
        <v>0.78974999999999995</v>
      </c>
      <c r="K110" s="47"/>
      <c r="L110" s="68" t="s">
        <v>175</v>
      </c>
      <c r="M110" s="21" t="s">
        <v>168</v>
      </c>
      <c r="N110" s="21" t="s">
        <v>115</v>
      </c>
      <c r="O110" s="75" t="str">
        <f t="shared" ref="O110:O160" si="12">CONCATENATE(B110,C110," ",D110,L110,E110,M110,"-",F110,N110,P110)</f>
        <v>1,5оц 450х150мм-1шт;</v>
      </c>
      <c r="P110" s="21" t="s">
        <v>170</v>
      </c>
    </row>
    <row r="111" spans="2:16" ht="15" customHeight="1" x14ac:dyDescent="0.25">
      <c r="B111" s="62">
        <v>1.5</v>
      </c>
      <c r="C111" s="4" t="s">
        <v>75</v>
      </c>
      <c r="D111" s="1">
        <v>1250</v>
      </c>
      <c r="E111" s="1">
        <v>440</v>
      </c>
      <c r="F111" s="6">
        <v>1</v>
      </c>
      <c r="G111" s="22">
        <f t="shared" si="6"/>
        <v>0.55000000000000004</v>
      </c>
      <c r="H111" s="22">
        <f t="shared" si="7"/>
        <v>0.55000000000000004</v>
      </c>
      <c r="I111" s="31">
        <v>11.7</v>
      </c>
      <c r="J111" s="44">
        <f t="shared" si="8"/>
        <v>6.4350000000000005</v>
      </c>
      <c r="K111" s="47"/>
      <c r="L111" s="68" t="s">
        <v>175</v>
      </c>
      <c r="M111" s="21" t="s">
        <v>168</v>
      </c>
      <c r="N111" s="21" t="s">
        <v>115</v>
      </c>
      <c r="O111" s="75" t="str">
        <f t="shared" si="12"/>
        <v>1,5оц 1250х440мм-1шт;</v>
      </c>
      <c r="P111" s="21" t="s">
        <v>170</v>
      </c>
    </row>
    <row r="112" spans="2:16" ht="15" customHeight="1" x14ac:dyDescent="0.25">
      <c r="B112" s="62">
        <v>1.5</v>
      </c>
      <c r="C112" s="4" t="s">
        <v>75</v>
      </c>
      <c r="D112" s="1">
        <v>650</v>
      </c>
      <c r="E112" s="1">
        <v>540</v>
      </c>
      <c r="F112" s="6">
        <v>1</v>
      </c>
      <c r="G112" s="22">
        <f>IF(D112="","",D112*E112/1000000)</f>
        <v>0.35099999999999998</v>
      </c>
      <c r="H112" s="22">
        <f>IF(D112="","",G112*F112)</f>
        <v>0.35099999999999998</v>
      </c>
      <c r="I112" s="31">
        <v>11.7</v>
      </c>
      <c r="J112" s="44">
        <f>IF(D112="","",H112*I112)</f>
        <v>4.1066999999999991</v>
      </c>
      <c r="K112" s="47"/>
      <c r="L112" s="68" t="s">
        <v>175</v>
      </c>
      <c r="M112" s="21" t="s">
        <v>168</v>
      </c>
      <c r="N112" s="21" t="s">
        <v>115</v>
      </c>
      <c r="O112" s="75" t="str">
        <f t="shared" si="12"/>
        <v>1,5оц 650х540мм-1шт;</v>
      </c>
      <c r="P112" s="21" t="s">
        <v>170</v>
      </c>
    </row>
    <row r="113" spans="2:16" s="20" customFormat="1" ht="15" customHeight="1" x14ac:dyDescent="0.25">
      <c r="B113" s="62">
        <v>1.5</v>
      </c>
      <c r="C113" s="4" t="s">
        <v>75</v>
      </c>
      <c r="D113" s="1">
        <v>1250</v>
      </c>
      <c r="E113" s="1">
        <v>420</v>
      </c>
      <c r="F113" s="6">
        <v>4</v>
      </c>
      <c r="G113" s="22">
        <f t="shared" si="6"/>
        <v>0.52500000000000002</v>
      </c>
      <c r="H113" s="22">
        <f t="shared" si="7"/>
        <v>2.1</v>
      </c>
      <c r="I113" s="31">
        <v>11.7</v>
      </c>
      <c r="J113" s="44">
        <f t="shared" si="8"/>
        <v>24.57</v>
      </c>
      <c r="K113" s="47"/>
      <c r="L113" s="68" t="s">
        <v>175</v>
      </c>
      <c r="M113" s="21" t="s">
        <v>168</v>
      </c>
      <c r="N113" s="21" t="s">
        <v>115</v>
      </c>
      <c r="O113" s="75" t="str">
        <f t="shared" si="12"/>
        <v>1,5оц 1250х420мм-4шт;</v>
      </c>
      <c r="P113" s="21" t="s">
        <v>170</v>
      </c>
    </row>
    <row r="114" spans="2:16" ht="15" customHeight="1" x14ac:dyDescent="0.25">
      <c r="B114" s="62">
        <v>1.5</v>
      </c>
      <c r="C114" s="4" t="s">
        <v>75</v>
      </c>
      <c r="D114" s="1">
        <v>1250</v>
      </c>
      <c r="E114" s="1">
        <v>185</v>
      </c>
      <c r="F114" s="6">
        <v>2</v>
      </c>
      <c r="G114" s="22">
        <f t="shared" si="6"/>
        <v>0.23125000000000001</v>
      </c>
      <c r="H114" s="22">
        <f t="shared" si="7"/>
        <v>0.46250000000000002</v>
      </c>
      <c r="I114" s="31">
        <v>11.7</v>
      </c>
      <c r="J114" s="44">
        <f t="shared" si="8"/>
        <v>5.4112499999999999</v>
      </c>
      <c r="K114" s="47"/>
      <c r="L114" s="68" t="s">
        <v>175</v>
      </c>
      <c r="M114" s="21" t="s">
        <v>168</v>
      </c>
      <c r="N114" s="21" t="s">
        <v>115</v>
      </c>
      <c r="O114" s="75" t="str">
        <f t="shared" si="12"/>
        <v>1,5оц 1250х185мм-2шт;</v>
      </c>
      <c r="P114" s="21" t="s">
        <v>170</v>
      </c>
    </row>
    <row r="115" spans="2:16" ht="15" customHeight="1" x14ac:dyDescent="0.25">
      <c r="B115" s="62">
        <v>1.5</v>
      </c>
      <c r="C115" s="4" t="s">
        <v>75</v>
      </c>
      <c r="D115" s="1">
        <v>1250</v>
      </c>
      <c r="E115" s="1">
        <v>510</v>
      </c>
      <c r="F115" s="6">
        <v>1</v>
      </c>
      <c r="G115" s="22">
        <f t="shared" si="6"/>
        <v>0.63749999999999996</v>
      </c>
      <c r="H115" s="22">
        <f t="shared" si="7"/>
        <v>0.63749999999999996</v>
      </c>
      <c r="I115" s="31">
        <v>11.7</v>
      </c>
      <c r="J115" s="44">
        <f t="shared" si="8"/>
        <v>7.4587499999999993</v>
      </c>
      <c r="K115" s="48"/>
      <c r="L115" s="68" t="s">
        <v>175</v>
      </c>
      <c r="M115" s="21" t="s">
        <v>168</v>
      </c>
      <c r="N115" s="21" t="s">
        <v>115</v>
      </c>
      <c r="O115" s="75" t="str">
        <f t="shared" si="12"/>
        <v>1,5оц 1250х510мм-1шт;</v>
      </c>
      <c r="P115" s="21" t="s">
        <v>170</v>
      </c>
    </row>
    <row r="116" spans="2:16" ht="15" customHeight="1" x14ac:dyDescent="0.25">
      <c r="B116" s="62">
        <v>1.5</v>
      </c>
      <c r="C116" s="4" t="s">
        <v>75</v>
      </c>
      <c r="D116" s="1">
        <v>620</v>
      </c>
      <c r="E116" s="1">
        <v>255</v>
      </c>
      <c r="F116" s="6">
        <v>3</v>
      </c>
      <c r="G116" s="22">
        <f t="shared" si="6"/>
        <v>0.15809999999999999</v>
      </c>
      <c r="H116" s="22">
        <f t="shared" si="7"/>
        <v>0.47429999999999994</v>
      </c>
      <c r="I116" s="31">
        <v>11.7</v>
      </c>
      <c r="J116" s="44">
        <f t="shared" si="8"/>
        <v>5.5493099999999993</v>
      </c>
      <c r="K116" s="48"/>
      <c r="L116" s="68" t="s">
        <v>175</v>
      </c>
      <c r="M116" s="21" t="s">
        <v>168</v>
      </c>
      <c r="N116" s="21" t="s">
        <v>115</v>
      </c>
      <c r="O116" s="75" t="str">
        <f t="shared" si="12"/>
        <v>1,5оц 620х255мм-3шт;</v>
      </c>
      <c r="P116" s="21" t="s">
        <v>170</v>
      </c>
    </row>
    <row r="117" spans="2:16" ht="15" customHeight="1" x14ac:dyDescent="0.25">
      <c r="B117" s="62">
        <v>1.5</v>
      </c>
      <c r="C117" s="4" t="s">
        <v>75</v>
      </c>
      <c r="D117" s="1">
        <v>630</v>
      </c>
      <c r="E117" s="1">
        <v>255</v>
      </c>
      <c r="F117" s="6">
        <v>1</v>
      </c>
      <c r="G117" s="22">
        <f t="shared" si="6"/>
        <v>0.16064999999999999</v>
      </c>
      <c r="H117" s="22">
        <f t="shared" si="7"/>
        <v>0.16064999999999999</v>
      </c>
      <c r="I117" s="31">
        <v>11.7</v>
      </c>
      <c r="J117" s="44">
        <f t="shared" si="8"/>
        <v>1.8796049999999997</v>
      </c>
      <c r="K117" s="48"/>
      <c r="L117" s="68" t="s">
        <v>175</v>
      </c>
      <c r="M117" s="21" t="s">
        <v>168</v>
      </c>
      <c r="N117" s="21" t="s">
        <v>115</v>
      </c>
      <c r="O117" s="75" t="str">
        <f t="shared" si="12"/>
        <v>1,5оц 630х255мм-1шт;</v>
      </c>
      <c r="P117" s="21" t="s">
        <v>170</v>
      </c>
    </row>
    <row r="118" spans="2:16" s="20" customFormat="1" ht="15" customHeight="1" x14ac:dyDescent="0.25">
      <c r="B118" s="62">
        <v>1.5</v>
      </c>
      <c r="C118" s="4" t="s">
        <v>75</v>
      </c>
      <c r="D118" s="1">
        <v>1250</v>
      </c>
      <c r="E118" s="1">
        <v>810</v>
      </c>
      <c r="F118" s="6">
        <v>1</v>
      </c>
      <c r="G118" s="22">
        <f t="shared" si="6"/>
        <v>1.0125</v>
      </c>
      <c r="H118" s="22">
        <f t="shared" si="7"/>
        <v>1.0125</v>
      </c>
      <c r="I118" s="31">
        <v>11.7</v>
      </c>
      <c r="J118" s="44">
        <f t="shared" si="8"/>
        <v>11.84625</v>
      </c>
      <c r="K118" s="48"/>
      <c r="L118" s="68" t="s">
        <v>175</v>
      </c>
      <c r="M118" s="21" t="s">
        <v>168</v>
      </c>
      <c r="N118" s="21" t="s">
        <v>115</v>
      </c>
      <c r="O118" s="75" t="str">
        <f t="shared" si="12"/>
        <v>1,5оц 1250х810мм-1шт;</v>
      </c>
      <c r="P118" s="21" t="s">
        <v>170</v>
      </c>
    </row>
    <row r="119" spans="2:16" s="20" customFormat="1" ht="15" customHeight="1" x14ac:dyDescent="0.25">
      <c r="B119" s="62">
        <v>1.5</v>
      </c>
      <c r="C119" s="4" t="s">
        <v>75</v>
      </c>
      <c r="D119" s="1">
        <v>1250</v>
      </c>
      <c r="E119" s="1">
        <v>820</v>
      </c>
      <c r="F119" s="6">
        <v>1</v>
      </c>
      <c r="G119" s="22">
        <f t="shared" si="6"/>
        <v>1.0249999999999999</v>
      </c>
      <c r="H119" s="22">
        <f t="shared" si="7"/>
        <v>1.0249999999999999</v>
      </c>
      <c r="I119" s="31">
        <v>11.7</v>
      </c>
      <c r="J119" s="44">
        <f t="shared" si="8"/>
        <v>11.992499999999998</v>
      </c>
      <c r="K119" s="48"/>
      <c r="L119" s="68" t="s">
        <v>175</v>
      </c>
      <c r="M119" s="21" t="s">
        <v>168</v>
      </c>
      <c r="N119" s="21" t="s">
        <v>115</v>
      </c>
      <c r="O119" s="75" t="str">
        <f t="shared" si="12"/>
        <v>1,5оц 1250х820мм-1шт;</v>
      </c>
      <c r="P119" s="21" t="s">
        <v>170</v>
      </c>
    </row>
    <row r="120" spans="2:16" s="20" customFormat="1" ht="15" customHeight="1" x14ac:dyDescent="0.25">
      <c r="B120" s="62">
        <v>1.5</v>
      </c>
      <c r="C120" s="4" t="s">
        <v>75</v>
      </c>
      <c r="D120" s="1">
        <v>1250</v>
      </c>
      <c r="E120" s="1">
        <v>920</v>
      </c>
      <c r="F120" s="6">
        <v>1</v>
      </c>
      <c r="G120" s="22">
        <f t="shared" si="6"/>
        <v>1.1499999999999999</v>
      </c>
      <c r="H120" s="22">
        <f t="shared" si="7"/>
        <v>1.1499999999999999</v>
      </c>
      <c r="I120" s="31">
        <v>11.7</v>
      </c>
      <c r="J120" s="44">
        <f t="shared" si="8"/>
        <v>13.454999999999998</v>
      </c>
      <c r="K120" s="48"/>
      <c r="L120" s="68" t="s">
        <v>175</v>
      </c>
      <c r="M120" s="21" t="s">
        <v>168</v>
      </c>
      <c r="N120" s="21" t="s">
        <v>115</v>
      </c>
      <c r="O120" s="75" t="str">
        <f t="shared" si="12"/>
        <v>1,5оц 1250х920мм-1шт;</v>
      </c>
      <c r="P120" s="21" t="s">
        <v>170</v>
      </c>
    </row>
    <row r="121" spans="2:16" ht="15" customHeight="1" x14ac:dyDescent="0.25">
      <c r="B121" s="62">
        <v>1.5</v>
      </c>
      <c r="C121" s="4" t="s">
        <v>75</v>
      </c>
      <c r="D121" s="1">
        <v>930</v>
      </c>
      <c r="E121" s="1">
        <v>260</v>
      </c>
      <c r="F121" s="6">
        <v>1</v>
      </c>
      <c r="G121" s="22">
        <f t="shared" si="6"/>
        <v>0.24179999999999999</v>
      </c>
      <c r="H121" s="22">
        <f t="shared" si="7"/>
        <v>0.24179999999999999</v>
      </c>
      <c r="I121" s="31">
        <v>11.7</v>
      </c>
      <c r="J121" s="44">
        <f t="shared" si="8"/>
        <v>2.8290599999999997</v>
      </c>
      <c r="K121" s="48"/>
      <c r="L121" s="68" t="s">
        <v>175</v>
      </c>
      <c r="M121" s="21" t="s">
        <v>168</v>
      </c>
      <c r="N121" s="21" t="s">
        <v>115</v>
      </c>
      <c r="O121" s="75" t="str">
        <f t="shared" si="12"/>
        <v>1,5оц 930х260мм-1шт;</v>
      </c>
      <c r="P121" s="21" t="s">
        <v>170</v>
      </c>
    </row>
    <row r="122" spans="2:16" ht="15" customHeight="1" x14ac:dyDescent="0.25">
      <c r="B122" s="62">
        <v>1.5</v>
      </c>
      <c r="C122" s="4" t="s">
        <v>75</v>
      </c>
      <c r="D122" s="1">
        <v>1020</v>
      </c>
      <c r="E122" s="1">
        <v>230</v>
      </c>
      <c r="F122" s="6">
        <v>1</v>
      </c>
      <c r="G122" s="22">
        <f t="shared" si="6"/>
        <v>0.2346</v>
      </c>
      <c r="H122" s="22">
        <f t="shared" si="7"/>
        <v>0.2346</v>
      </c>
      <c r="I122" s="31">
        <v>11.7</v>
      </c>
      <c r="J122" s="44">
        <f t="shared" si="8"/>
        <v>2.7448199999999998</v>
      </c>
      <c r="K122" s="48"/>
      <c r="L122" s="68" t="s">
        <v>175</v>
      </c>
      <c r="M122" s="21" t="s">
        <v>168</v>
      </c>
      <c r="N122" s="21" t="s">
        <v>115</v>
      </c>
      <c r="O122" s="75" t="str">
        <f t="shared" si="12"/>
        <v>1,5оц 1020х230мм-1шт;</v>
      </c>
      <c r="P122" s="21" t="s">
        <v>170</v>
      </c>
    </row>
    <row r="123" spans="2:16" ht="15" customHeight="1" x14ac:dyDescent="0.25">
      <c r="B123" s="62">
        <v>1.5</v>
      </c>
      <c r="C123" s="4" t="s">
        <v>75</v>
      </c>
      <c r="D123" s="1">
        <v>350</v>
      </c>
      <c r="E123" s="1">
        <v>290</v>
      </c>
      <c r="F123" s="6">
        <v>1</v>
      </c>
      <c r="G123" s="22">
        <f t="shared" si="6"/>
        <v>0.10150000000000001</v>
      </c>
      <c r="H123" s="22">
        <f t="shared" si="7"/>
        <v>0.10150000000000001</v>
      </c>
      <c r="I123" s="31">
        <v>11.7</v>
      </c>
      <c r="J123" s="44">
        <f t="shared" si="8"/>
        <v>1.1875500000000001</v>
      </c>
      <c r="K123" s="48"/>
      <c r="L123" s="68" t="s">
        <v>175</v>
      </c>
      <c r="M123" s="21" t="s">
        <v>168</v>
      </c>
      <c r="N123" s="21" t="s">
        <v>115</v>
      </c>
      <c r="O123" s="75" t="str">
        <f t="shared" si="12"/>
        <v>1,5оц 350х290мм-1шт;</v>
      </c>
      <c r="P123" s="21" t="s">
        <v>170</v>
      </c>
    </row>
    <row r="124" spans="2:16" s="20" customFormat="1" ht="15" customHeight="1" x14ac:dyDescent="0.25">
      <c r="B124" s="62">
        <v>1.5</v>
      </c>
      <c r="C124" s="4" t="s">
        <v>75</v>
      </c>
      <c r="D124" s="1">
        <v>1250</v>
      </c>
      <c r="E124" s="1">
        <v>270</v>
      </c>
      <c r="F124" s="6">
        <v>1</v>
      </c>
      <c r="G124" s="22">
        <f t="shared" si="6"/>
        <v>0.33750000000000002</v>
      </c>
      <c r="H124" s="22">
        <f t="shared" si="7"/>
        <v>0.33750000000000002</v>
      </c>
      <c r="I124" s="31">
        <v>11.7</v>
      </c>
      <c r="J124" s="44">
        <f t="shared" si="8"/>
        <v>3.94875</v>
      </c>
      <c r="K124" s="48"/>
      <c r="L124" s="68" t="s">
        <v>175</v>
      </c>
      <c r="M124" s="21" t="s">
        <v>168</v>
      </c>
      <c r="N124" s="21" t="s">
        <v>115</v>
      </c>
      <c r="O124" s="75" t="str">
        <f t="shared" si="12"/>
        <v>1,5оц 1250х270мм-1шт;</v>
      </c>
      <c r="P124" s="21" t="s">
        <v>170</v>
      </c>
    </row>
    <row r="125" spans="2:16" s="20" customFormat="1" ht="15" customHeight="1" x14ac:dyDescent="0.25">
      <c r="B125" s="63">
        <v>1.5</v>
      </c>
      <c r="C125" s="4" t="s">
        <v>75</v>
      </c>
      <c r="D125" s="1">
        <v>1320</v>
      </c>
      <c r="E125" s="1">
        <v>160</v>
      </c>
      <c r="F125" s="6">
        <v>1</v>
      </c>
      <c r="G125" s="22">
        <f t="shared" si="6"/>
        <v>0.2112</v>
      </c>
      <c r="H125" s="22">
        <f t="shared" si="7"/>
        <v>0.2112</v>
      </c>
      <c r="I125" s="31">
        <v>11.97</v>
      </c>
      <c r="J125" s="44">
        <f t="shared" si="8"/>
        <v>2.5280640000000001</v>
      </c>
      <c r="K125" s="48"/>
      <c r="L125" s="68" t="s">
        <v>175</v>
      </c>
      <c r="M125" s="21" t="s">
        <v>168</v>
      </c>
      <c r="N125" s="21" t="s">
        <v>115</v>
      </c>
      <c r="O125" s="75" t="str">
        <f t="shared" si="12"/>
        <v>1,5оц 1320х160мм-1шт;</v>
      </c>
      <c r="P125" s="21" t="s">
        <v>170</v>
      </c>
    </row>
    <row r="126" spans="2:16" s="20" customFormat="1" ht="15" customHeight="1" x14ac:dyDescent="0.25">
      <c r="B126" s="63">
        <v>1.5</v>
      </c>
      <c r="C126" s="4" t="s">
        <v>75</v>
      </c>
      <c r="D126" s="1">
        <v>1380</v>
      </c>
      <c r="E126" s="1">
        <v>210</v>
      </c>
      <c r="F126" s="6">
        <v>1</v>
      </c>
      <c r="G126" s="22">
        <f t="shared" si="6"/>
        <v>0.2898</v>
      </c>
      <c r="H126" s="22">
        <f t="shared" si="7"/>
        <v>0.2898</v>
      </c>
      <c r="I126" s="31">
        <v>11.97</v>
      </c>
      <c r="J126" s="44">
        <f t="shared" si="8"/>
        <v>3.468906</v>
      </c>
      <c r="K126" s="48"/>
      <c r="L126" s="68" t="s">
        <v>175</v>
      </c>
      <c r="M126" s="21" t="s">
        <v>168</v>
      </c>
      <c r="N126" s="21" t="s">
        <v>115</v>
      </c>
      <c r="O126" s="75" t="str">
        <f t="shared" si="12"/>
        <v>1,5оц 1380х210мм-1шт;</v>
      </c>
      <c r="P126" s="21" t="s">
        <v>170</v>
      </c>
    </row>
    <row r="127" spans="2:16" s="20" customFormat="1" ht="15" customHeight="1" x14ac:dyDescent="0.25">
      <c r="B127" s="63">
        <v>1.5</v>
      </c>
      <c r="C127" s="4" t="s">
        <v>75</v>
      </c>
      <c r="D127" s="1">
        <v>1380</v>
      </c>
      <c r="E127" s="1">
        <v>750</v>
      </c>
      <c r="F127" s="6">
        <v>1</v>
      </c>
      <c r="G127" s="22">
        <f t="shared" si="6"/>
        <v>1.0349999999999999</v>
      </c>
      <c r="H127" s="22">
        <f t="shared" si="7"/>
        <v>1.0349999999999999</v>
      </c>
      <c r="I127" s="31">
        <v>11.97</v>
      </c>
      <c r="J127" s="44">
        <f t="shared" si="8"/>
        <v>12.388949999999999</v>
      </c>
      <c r="K127" s="48"/>
      <c r="L127" s="68" t="s">
        <v>175</v>
      </c>
      <c r="M127" s="21" t="s">
        <v>168</v>
      </c>
      <c r="N127" s="21" t="s">
        <v>115</v>
      </c>
      <c r="O127" s="75" t="str">
        <f t="shared" si="12"/>
        <v>1,5оц 1380х750мм-1шт;</v>
      </c>
      <c r="P127" s="21" t="s">
        <v>170</v>
      </c>
    </row>
    <row r="128" spans="2:16" s="20" customFormat="1" ht="15" customHeight="1" x14ac:dyDescent="0.25">
      <c r="B128" s="63">
        <v>1.5</v>
      </c>
      <c r="C128" s="4" t="s">
        <v>75</v>
      </c>
      <c r="D128" s="1">
        <v>1390</v>
      </c>
      <c r="E128" s="1">
        <v>270</v>
      </c>
      <c r="F128" s="6">
        <v>1</v>
      </c>
      <c r="G128" s="22">
        <f t="shared" si="6"/>
        <v>0.37530000000000002</v>
      </c>
      <c r="H128" s="22">
        <f t="shared" si="7"/>
        <v>0.37530000000000002</v>
      </c>
      <c r="I128" s="31">
        <v>11.97</v>
      </c>
      <c r="J128" s="44">
        <f t="shared" si="8"/>
        <v>4.4923410000000006</v>
      </c>
      <c r="K128" s="48"/>
      <c r="L128" s="68" t="s">
        <v>175</v>
      </c>
      <c r="M128" s="21" t="s">
        <v>168</v>
      </c>
      <c r="N128" s="21" t="s">
        <v>115</v>
      </c>
      <c r="O128" s="75" t="str">
        <f t="shared" si="12"/>
        <v>1,5оц 1390х270мм-1шт;</v>
      </c>
      <c r="P128" s="21" t="s">
        <v>170</v>
      </c>
    </row>
    <row r="129" spans="2:16" s="20" customFormat="1" ht="15" customHeight="1" x14ac:dyDescent="0.25">
      <c r="B129" s="63">
        <v>1.5</v>
      </c>
      <c r="C129" s="4" t="s">
        <v>75</v>
      </c>
      <c r="D129" s="1">
        <v>1450</v>
      </c>
      <c r="E129" s="1">
        <v>160</v>
      </c>
      <c r="F129" s="6">
        <v>1</v>
      </c>
      <c r="G129" s="22">
        <f t="shared" si="6"/>
        <v>0.23200000000000001</v>
      </c>
      <c r="H129" s="22">
        <f t="shared" si="7"/>
        <v>0.23200000000000001</v>
      </c>
      <c r="I129" s="31">
        <v>11.97</v>
      </c>
      <c r="J129" s="44">
        <f t="shared" si="8"/>
        <v>2.7770400000000004</v>
      </c>
      <c r="K129" s="48"/>
      <c r="L129" s="68" t="s">
        <v>175</v>
      </c>
      <c r="M129" s="21" t="s">
        <v>168</v>
      </c>
      <c r="N129" s="21" t="s">
        <v>115</v>
      </c>
      <c r="O129" s="75" t="str">
        <f t="shared" si="12"/>
        <v>1,5оц 1450х160мм-1шт;</v>
      </c>
      <c r="P129" s="21" t="s">
        <v>170</v>
      </c>
    </row>
    <row r="130" spans="2:16" s="20" customFormat="1" ht="15" customHeight="1" x14ac:dyDescent="0.25">
      <c r="B130" s="63">
        <v>1.5</v>
      </c>
      <c r="C130" s="4" t="s">
        <v>75</v>
      </c>
      <c r="D130" s="1">
        <v>1450</v>
      </c>
      <c r="E130" s="1">
        <v>285</v>
      </c>
      <c r="F130" s="6">
        <v>1</v>
      </c>
      <c r="G130" s="22">
        <f t="shared" si="6"/>
        <v>0.41325000000000001</v>
      </c>
      <c r="H130" s="22">
        <f t="shared" si="7"/>
        <v>0.41325000000000001</v>
      </c>
      <c r="I130" s="31">
        <v>11.97</v>
      </c>
      <c r="J130" s="44">
        <f t="shared" si="8"/>
        <v>4.9466025</v>
      </c>
      <c r="K130" s="48"/>
      <c r="L130" s="68" t="s">
        <v>175</v>
      </c>
      <c r="M130" s="21" t="s">
        <v>168</v>
      </c>
      <c r="N130" s="21" t="s">
        <v>115</v>
      </c>
      <c r="O130" s="75" t="str">
        <f t="shared" si="12"/>
        <v>1,5оц 1450х285мм-1шт;</v>
      </c>
      <c r="P130" s="21" t="s">
        <v>170</v>
      </c>
    </row>
    <row r="131" spans="2:16" ht="15" customHeight="1" x14ac:dyDescent="0.25">
      <c r="B131" s="63">
        <v>1.5</v>
      </c>
      <c r="C131" s="4" t="s">
        <v>75</v>
      </c>
      <c r="D131" s="1">
        <v>1630</v>
      </c>
      <c r="E131" s="1">
        <v>600</v>
      </c>
      <c r="F131" s="6">
        <v>1</v>
      </c>
      <c r="G131" s="22">
        <f t="shared" si="6"/>
        <v>0.97799999999999998</v>
      </c>
      <c r="H131" s="22">
        <f t="shared" si="7"/>
        <v>0.97799999999999998</v>
      </c>
      <c r="I131" s="31">
        <v>11.97</v>
      </c>
      <c r="J131" s="44">
        <f t="shared" si="8"/>
        <v>11.706660000000001</v>
      </c>
      <c r="K131" s="48"/>
      <c r="L131" s="68" t="s">
        <v>175</v>
      </c>
      <c r="M131" s="21" t="s">
        <v>168</v>
      </c>
      <c r="N131" s="21" t="s">
        <v>115</v>
      </c>
      <c r="O131" s="75" t="str">
        <f t="shared" si="12"/>
        <v>1,5оц 1630х600мм-1шт;</v>
      </c>
      <c r="P131" s="21" t="s">
        <v>170</v>
      </c>
    </row>
    <row r="132" spans="2:16" ht="15" customHeight="1" x14ac:dyDescent="0.25">
      <c r="B132" s="63">
        <v>1.5</v>
      </c>
      <c r="C132" s="4" t="s">
        <v>75</v>
      </c>
      <c r="D132" s="1">
        <v>780</v>
      </c>
      <c r="E132" s="1">
        <v>400</v>
      </c>
      <c r="F132" s="6">
        <v>1</v>
      </c>
      <c r="G132" s="22">
        <f t="shared" si="6"/>
        <v>0.312</v>
      </c>
      <c r="H132" s="22">
        <f t="shared" si="7"/>
        <v>0.312</v>
      </c>
      <c r="I132" s="31">
        <v>11.97</v>
      </c>
      <c r="J132" s="44">
        <f t="shared" si="8"/>
        <v>3.7346400000000002</v>
      </c>
      <c r="K132" s="48"/>
      <c r="L132" s="68" t="s">
        <v>175</v>
      </c>
      <c r="M132" s="21" t="s">
        <v>168</v>
      </c>
      <c r="N132" s="21" t="s">
        <v>115</v>
      </c>
      <c r="O132" s="75" t="str">
        <f t="shared" si="12"/>
        <v>1,5оц 780х400мм-1шт;</v>
      </c>
      <c r="P132" s="21" t="s">
        <v>170</v>
      </c>
    </row>
    <row r="133" spans="2:16" s="20" customFormat="1" ht="15" customHeight="1" x14ac:dyDescent="0.25">
      <c r="B133" s="63">
        <v>1.5</v>
      </c>
      <c r="C133" s="4" t="s">
        <v>75</v>
      </c>
      <c r="D133" s="1">
        <v>2330</v>
      </c>
      <c r="E133" s="1">
        <v>470</v>
      </c>
      <c r="F133" s="6">
        <v>1</v>
      </c>
      <c r="G133" s="22">
        <f t="shared" si="6"/>
        <v>1.0951</v>
      </c>
      <c r="H133" s="22">
        <f t="shared" si="7"/>
        <v>1.0951</v>
      </c>
      <c r="I133" s="31">
        <v>11.97</v>
      </c>
      <c r="J133" s="44">
        <f t="shared" si="8"/>
        <v>13.108347</v>
      </c>
      <c r="K133" s="48"/>
      <c r="L133" s="68" t="s">
        <v>175</v>
      </c>
      <c r="M133" s="21" t="s">
        <v>168</v>
      </c>
      <c r="N133" s="21" t="s">
        <v>115</v>
      </c>
      <c r="O133" s="75" t="str">
        <f t="shared" si="12"/>
        <v>1,5оц 2330х470мм-1шт;</v>
      </c>
      <c r="P133" s="21" t="s">
        <v>170</v>
      </c>
    </row>
    <row r="134" spans="2:16" ht="15" customHeight="1" x14ac:dyDescent="0.25">
      <c r="B134" s="63">
        <v>1.5</v>
      </c>
      <c r="C134" s="4" t="s">
        <v>75</v>
      </c>
      <c r="D134" s="1">
        <v>2500</v>
      </c>
      <c r="E134" s="1">
        <v>180</v>
      </c>
      <c r="F134" s="6">
        <v>1</v>
      </c>
      <c r="G134" s="22">
        <f t="shared" si="6"/>
        <v>0.45</v>
      </c>
      <c r="H134" s="22">
        <f t="shared" si="7"/>
        <v>0.45</v>
      </c>
      <c r="I134" s="31">
        <v>11.97</v>
      </c>
      <c r="J134" s="44">
        <f t="shared" si="8"/>
        <v>5.3865000000000007</v>
      </c>
      <c r="K134" s="48"/>
      <c r="L134" s="68" t="s">
        <v>175</v>
      </c>
      <c r="M134" s="21" t="s">
        <v>168</v>
      </c>
      <c r="N134" s="21" t="s">
        <v>115</v>
      </c>
      <c r="O134" s="75" t="str">
        <f t="shared" si="12"/>
        <v>1,5оц 2500х180мм-1шт;</v>
      </c>
      <c r="P134" s="21" t="s">
        <v>170</v>
      </c>
    </row>
    <row r="135" spans="2:16" s="20" customFormat="1" ht="15" customHeight="1" x14ac:dyDescent="0.25">
      <c r="B135" s="63">
        <v>1.5</v>
      </c>
      <c r="C135" s="4" t="s">
        <v>75</v>
      </c>
      <c r="D135" s="1">
        <v>1030</v>
      </c>
      <c r="E135" s="1">
        <v>610</v>
      </c>
      <c r="F135" s="6">
        <v>1</v>
      </c>
      <c r="G135" s="22">
        <f t="shared" si="6"/>
        <v>0.62829999999999997</v>
      </c>
      <c r="H135" s="22">
        <f t="shared" si="7"/>
        <v>0.62829999999999997</v>
      </c>
      <c r="I135" s="31">
        <v>11.97</v>
      </c>
      <c r="J135" s="44">
        <f t="shared" si="8"/>
        <v>7.5207509999999997</v>
      </c>
      <c r="K135" s="48"/>
      <c r="L135" s="68" t="s">
        <v>175</v>
      </c>
      <c r="M135" s="21" t="s">
        <v>168</v>
      </c>
      <c r="N135" s="21" t="s">
        <v>115</v>
      </c>
      <c r="O135" s="75" t="str">
        <f t="shared" si="12"/>
        <v>1,5оц 1030х610мм-1шт;</v>
      </c>
      <c r="P135" s="21" t="s">
        <v>170</v>
      </c>
    </row>
    <row r="136" spans="2:16" s="20" customFormat="1" ht="15" customHeight="1" x14ac:dyDescent="0.25">
      <c r="B136" s="63">
        <v>1.5</v>
      </c>
      <c r="C136" s="4" t="s">
        <v>75</v>
      </c>
      <c r="D136" s="1">
        <v>2500</v>
      </c>
      <c r="E136" s="1">
        <v>380</v>
      </c>
      <c r="F136" s="6">
        <v>1</v>
      </c>
      <c r="G136" s="22">
        <f t="shared" si="6"/>
        <v>0.95</v>
      </c>
      <c r="H136" s="22">
        <f t="shared" si="7"/>
        <v>0.95</v>
      </c>
      <c r="I136" s="31">
        <v>11.97</v>
      </c>
      <c r="J136" s="44">
        <f t="shared" si="8"/>
        <v>11.371499999999999</v>
      </c>
      <c r="K136" s="48"/>
      <c r="L136" s="68" t="s">
        <v>175</v>
      </c>
      <c r="M136" s="21" t="s">
        <v>168</v>
      </c>
      <c r="N136" s="21" t="s">
        <v>115</v>
      </c>
      <c r="O136" s="75" t="str">
        <f t="shared" si="12"/>
        <v>1,5оц 2500х380мм-1шт;</v>
      </c>
      <c r="P136" s="21" t="s">
        <v>170</v>
      </c>
    </row>
    <row r="137" spans="2:16" s="20" customFormat="1" ht="15" customHeight="1" x14ac:dyDescent="0.25">
      <c r="B137" s="63">
        <v>1.5</v>
      </c>
      <c r="C137" s="4" t="s">
        <v>75</v>
      </c>
      <c r="D137" s="1">
        <v>810</v>
      </c>
      <c r="E137" s="1">
        <v>810</v>
      </c>
      <c r="F137" s="6">
        <v>2</v>
      </c>
      <c r="G137" s="22">
        <f t="shared" si="6"/>
        <v>0.65610000000000002</v>
      </c>
      <c r="H137" s="22">
        <f t="shared" si="7"/>
        <v>1.3122</v>
      </c>
      <c r="I137" s="31">
        <v>11.97</v>
      </c>
      <c r="J137" s="44">
        <f t="shared" si="8"/>
        <v>15.707034000000002</v>
      </c>
      <c r="K137" s="48"/>
      <c r="L137" s="68" t="s">
        <v>175</v>
      </c>
      <c r="M137" s="21" t="s">
        <v>168</v>
      </c>
      <c r="N137" s="21" t="s">
        <v>115</v>
      </c>
      <c r="O137" s="75" t="str">
        <f t="shared" si="12"/>
        <v>1,5оц 810х810мм-2шт;</v>
      </c>
      <c r="P137" s="21" t="s">
        <v>170</v>
      </c>
    </row>
    <row r="138" spans="2:16" ht="15" customHeight="1" x14ac:dyDescent="0.25">
      <c r="B138" s="63">
        <v>1.5</v>
      </c>
      <c r="C138" s="4" t="s">
        <v>75</v>
      </c>
      <c r="D138" s="1">
        <v>300</v>
      </c>
      <c r="E138" s="1">
        <v>290</v>
      </c>
      <c r="F138" s="6">
        <v>1</v>
      </c>
      <c r="G138" s="22">
        <f t="shared" si="6"/>
        <v>8.6999999999999994E-2</v>
      </c>
      <c r="H138" s="22">
        <f t="shared" si="7"/>
        <v>8.6999999999999994E-2</v>
      </c>
      <c r="I138" s="31">
        <v>11.97</v>
      </c>
      <c r="J138" s="44">
        <f t="shared" si="8"/>
        <v>1.04139</v>
      </c>
      <c r="K138" s="48"/>
      <c r="L138" s="68" t="s">
        <v>175</v>
      </c>
      <c r="M138" s="21" t="s">
        <v>168</v>
      </c>
      <c r="N138" s="21" t="s">
        <v>115</v>
      </c>
      <c r="O138" s="75" t="str">
        <f t="shared" si="12"/>
        <v>1,5оц 300х290мм-1шт;</v>
      </c>
      <c r="P138" s="21" t="s">
        <v>170</v>
      </c>
    </row>
    <row r="139" spans="2:16" ht="15" customHeight="1" x14ac:dyDescent="0.25">
      <c r="B139" s="64">
        <v>1.5</v>
      </c>
      <c r="C139" s="4" t="s">
        <v>10</v>
      </c>
      <c r="D139" s="30">
        <v>1420</v>
      </c>
      <c r="E139" s="30">
        <v>610</v>
      </c>
      <c r="F139" s="6">
        <v>1</v>
      </c>
      <c r="G139" s="22">
        <f t="shared" ref="G139:G147" si="13">IF(D139="","",D139*E139/1000000)</f>
        <v>0.86619999999999997</v>
      </c>
      <c r="H139" s="22">
        <f t="shared" ref="H139:H156" si="14">IF(D139="","",G139*F139)</f>
        <v>0.86619999999999997</v>
      </c>
      <c r="I139" s="31">
        <v>11.97</v>
      </c>
      <c r="J139" s="44">
        <f t="shared" ref="J139:J156" si="15">IF(D139="","",H139*I139)</f>
        <v>10.368414</v>
      </c>
      <c r="K139" s="48"/>
      <c r="L139" s="68" t="s">
        <v>175</v>
      </c>
      <c r="M139" s="21" t="s">
        <v>168</v>
      </c>
      <c r="N139" s="21" t="s">
        <v>115</v>
      </c>
      <c r="O139" s="75" t="str">
        <f t="shared" si="12"/>
        <v>1,5Ст3 1420х610мм-1шт;</v>
      </c>
      <c r="P139" s="21" t="s">
        <v>170</v>
      </c>
    </row>
    <row r="140" spans="2:16" s="20" customFormat="1" ht="15" customHeight="1" x14ac:dyDescent="0.25">
      <c r="B140" s="64">
        <v>1.5</v>
      </c>
      <c r="C140" s="4" t="s">
        <v>10</v>
      </c>
      <c r="D140" s="30">
        <v>1570</v>
      </c>
      <c r="E140" s="30">
        <v>150</v>
      </c>
      <c r="F140" s="6">
        <v>1</v>
      </c>
      <c r="G140" s="22">
        <f t="shared" si="13"/>
        <v>0.23549999999999999</v>
      </c>
      <c r="H140" s="22">
        <f t="shared" si="14"/>
        <v>0.23549999999999999</v>
      </c>
      <c r="I140" s="31">
        <v>11.97</v>
      </c>
      <c r="J140" s="44">
        <f t="shared" si="15"/>
        <v>2.8189350000000002</v>
      </c>
      <c r="K140" s="48"/>
      <c r="L140" s="68" t="s">
        <v>175</v>
      </c>
      <c r="M140" s="21" t="s">
        <v>168</v>
      </c>
      <c r="N140" s="21" t="s">
        <v>115</v>
      </c>
      <c r="O140" s="75" t="str">
        <f t="shared" si="12"/>
        <v>1,5Ст3 1570х150мм-1шт;</v>
      </c>
      <c r="P140" s="21" t="s">
        <v>170</v>
      </c>
    </row>
    <row r="141" spans="2:16" ht="15" customHeight="1" x14ac:dyDescent="0.25">
      <c r="B141" s="64">
        <v>1.5</v>
      </c>
      <c r="C141" s="4" t="s">
        <v>10</v>
      </c>
      <c r="D141" s="30">
        <v>1890</v>
      </c>
      <c r="E141" s="30">
        <v>580</v>
      </c>
      <c r="F141" s="6">
        <v>1</v>
      </c>
      <c r="G141" s="22">
        <f t="shared" si="13"/>
        <v>1.0962000000000001</v>
      </c>
      <c r="H141" s="22">
        <f t="shared" si="14"/>
        <v>1.0962000000000001</v>
      </c>
      <c r="I141" s="31">
        <v>11.97</v>
      </c>
      <c r="J141" s="44">
        <f t="shared" si="15"/>
        <v>13.121514000000001</v>
      </c>
      <c r="K141" s="48"/>
      <c r="L141" s="68" t="s">
        <v>175</v>
      </c>
      <c r="M141" s="21" t="s">
        <v>168</v>
      </c>
      <c r="N141" s="21" t="s">
        <v>115</v>
      </c>
      <c r="O141" s="75" t="str">
        <f t="shared" si="12"/>
        <v>1,5Ст3 1890х580мм-1шт;</v>
      </c>
      <c r="P141" s="21" t="s">
        <v>170</v>
      </c>
    </row>
    <row r="142" spans="2:16" ht="15" customHeight="1" x14ac:dyDescent="0.25">
      <c r="B142" s="64">
        <v>1.5</v>
      </c>
      <c r="C142" s="4" t="s">
        <v>10</v>
      </c>
      <c r="D142" s="30">
        <v>2320</v>
      </c>
      <c r="E142" s="30">
        <v>80</v>
      </c>
      <c r="F142" s="6">
        <v>1</v>
      </c>
      <c r="G142" s="22">
        <f t="shared" si="13"/>
        <v>0.18559999999999999</v>
      </c>
      <c r="H142" s="22">
        <f t="shared" si="14"/>
        <v>0.18559999999999999</v>
      </c>
      <c r="I142" s="31">
        <v>11.97</v>
      </c>
      <c r="J142" s="44">
        <f t="shared" si="15"/>
        <v>2.2216320000000001</v>
      </c>
      <c r="K142" s="48"/>
      <c r="L142" s="68" t="s">
        <v>175</v>
      </c>
      <c r="M142" s="21" t="s">
        <v>168</v>
      </c>
      <c r="N142" s="21" t="s">
        <v>115</v>
      </c>
      <c r="O142" s="75" t="str">
        <f t="shared" si="12"/>
        <v>1,5Ст3 2320х80мм-1шт;</v>
      </c>
      <c r="P142" s="21" t="s">
        <v>170</v>
      </c>
    </row>
    <row r="143" spans="2:16" s="20" customFormat="1" ht="15" customHeight="1" x14ac:dyDescent="0.25">
      <c r="B143" s="64">
        <v>1.5</v>
      </c>
      <c r="C143" s="4" t="s">
        <v>10</v>
      </c>
      <c r="D143" s="30">
        <v>2500</v>
      </c>
      <c r="E143" s="30">
        <v>350</v>
      </c>
      <c r="F143" s="6">
        <v>1</v>
      </c>
      <c r="G143" s="22">
        <f t="shared" si="13"/>
        <v>0.875</v>
      </c>
      <c r="H143" s="22">
        <f t="shared" si="14"/>
        <v>0.875</v>
      </c>
      <c r="I143" s="31">
        <v>11.97</v>
      </c>
      <c r="J143" s="44">
        <f t="shared" si="15"/>
        <v>10.473750000000001</v>
      </c>
      <c r="K143" s="48"/>
      <c r="L143" s="68" t="s">
        <v>175</v>
      </c>
      <c r="M143" s="21" t="s">
        <v>168</v>
      </c>
      <c r="N143" s="21" t="s">
        <v>115</v>
      </c>
      <c r="O143" s="75" t="str">
        <f t="shared" si="12"/>
        <v>1,5Ст3 2500х350мм-1шт;</v>
      </c>
      <c r="P143" s="21" t="s">
        <v>170</v>
      </c>
    </row>
    <row r="144" spans="2:16" ht="15" customHeight="1" x14ac:dyDescent="0.25">
      <c r="B144" s="64">
        <v>1.5</v>
      </c>
      <c r="C144" s="4" t="s">
        <v>10</v>
      </c>
      <c r="D144" s="30">
        <v>2500</v>
      </c>
      <c r="E144" s="30">
        <v>360</v>
      </c>
      <c r="F144" s="6">
        <v>3</v>
      </c>
      <c r="G144" s="22">
        <f t="shared" si="13"/>
        <v>0.9</v>
      </c>
      <c r="H144" s="22">
        <f t="shared" si="14"/>
        <v>2.7</v>
      </c>
      <c r="I144" s="31">
        <v>11.97</v>
      </c>
      <c r="J144" s="44">
        <f t="shared" si="15"/>
        <v>32.319000000000003</v>
      </c>
      <c r="K144" s="48"/>
      <c r="L144" s="68" t="s">
        <v>175</v>
      </c>
      <c r="M144" s="21" t="s">
        <v>168</v>
      </c>
      <c r="N144" s="21" t="s">
        <v>115</v>
      </c>
      <c r="O144" s="75" t="str">
        <f t="shared" si="12"/>
        <v>1,5Ст3 2500х360мм-3шт;</v>
      </c>
      <c r="P144" s="21" t="s">
        <v>170</v>
      </c>
    </row>
    <row r="145" spans="1:16" ht="15" customHeight="1" x14ac:dyDescent="0.25">
      <c r="B145" s="64">
        <v>1.5</v>
      </c>
      <c r="C145" s="4" t="s">
        <v>10</v>
      </c>
      <c r="D145" s="30">
        <v>2500</v>
      </c>
      <c r="E145" s="30">
        <v>260</v>
      </c>
      <c r="F145" s="6">
        <v>1</v>
      </c>
      <c r="G145" s="22">
        <f t="shared" si="13"/>
        <v>0.65</v>
      </c>
      <c r="H145" s="22">
        <f t="shared" si="14"/>
        <v>0.65</v>
      </c>
      <c r="I145" s="31">
        <v>11.97</v>
      </c>
      <c r="J145" s="44">
        <f t="shared" si="15"/>
        <v>7.7805000000000009</v>
      </c>
      <c r="K145" s="48"/>
      <c r="L145" s="68" t="s">
        <v>175</v>
      </c>
      <c r="M145" s="21" t="s">
        <v>168</v>
      </c>
      <c r="N145" s="21" t="s">
        <v>115</v>
      </c>
      <c r="O145" s="75" t="str">
        <f t="shared" si="12"/>
        <v>1,5Ст3 2500х260мм-1шт;</v>
      </c>
      <c r="P145" s="21" t="s">
        <v>170</v>
      </c>
    </row>
    <row r="146" spans="1:16" ht="15" customHeight="1" x14ac:dyDescent="0.25">
      <c r="B146" s="64">
        <v>1.5</v>
      </c>
      <c r="C146" s="4" t="s">
        <v>10</v>
      </c>
      <c r="D146" s="30">
        <v>2500</v>
      </c>
      <c r="E146" s="30">
        <v>300</v>
      </c>
      <c r="F146" s="6">
        <v>1</v>
      </c>
      <c r="G146" s="22">
        <f t="shared" si="13"/>
        <v>0.75</v>
      </c>
      <c r="H146" s="22">
        <f t="shared" si="14"/>
        <v>0.75</v>
      </c>
      <c r="I146" s="31">
        <v>11.97</v>
      </c>
      <c r="J146" s="44">
        <f t="shared" si="15"/>
        <v>8.9775000000000009</v>
      </c>
      <c r="K146" s="48"/>
      <c r="L146" s="68" t="s">
        <v>175</v>
      </c>
      <c r="M146" s="21" t="s">
        <v>168</v>
      </c>
      <c r="N146" s="21" t="s">
        <v>115</v>
      </c>
      <c r="O146" s="75" t="str">
        <f t="shared" si="12"/>
        <v>1,5Ст3 2500х300мм-1шт;</v>
      </c>
      <c r="P146" s="21" t="s">
        <v>170</v>
      </c>
    </row>
    <row r="147" spans="1:16" ht="15" customHeight="1" x14ac:dyDescent="0.25">
      <c r="B147" s="64">
        <v>1.5</v>
      </c>
      <c r="C147" s="4" t="s">
        <v>10</v>
      </c>
      <c r="D147" s="30">
        <v>2500</v>
      </c>
      <c r="E147" s="30">
        <v>590</v>
      </c>
      <c r="F147" s="6">
        <v>1</v>
      </c>
      <c r="G147" s="22">
        <f t="shared" si="13"/>
        <v>1.4750000000000001</v>
      </c>
      <c r="H147" s="22">
        <f t="shared" si="14"/>
        <v>1.4750000000000001</v>
      </c>
      <c r="I147" s="31">
        <v>11.97</v>
      </c>
      <c r="J147" s="44">
        <f t="shared" si="15"/>
        <v>17.655750000000001</v>
      </c>
      <c r="K147" s="48"/>
      <c r="L147" s="68" t="s">
        <v>175</v>
      </c>
      <c r="M147" s="21" t="s">
        <v>168</v>
      </c>
      <c r="N147" s="21" t="s">
        <v>115</v>
      </c>
      <c r="O147" s="75" t="str">
        <f t="shared" si="12"/>
        <v>1,5Ст3 2500х590мм-1шт;</v>
      </c>
      <c r="P147" s="21" t="s">
        <v>170</v>
      </c>
    </row>
    <row r="148" spans="1:16" s="20" customFormat="1" ht="15" customHeight="1" x14ac:dyDescent="0.25">
      <c r="B148" s="62">
        <v>2</v>
      </c>
      <c r="C148" s="4" t="s">
        <v>75</v>
      </c>
      <c r="D148" s="30">
        <v>1250</v>
      </c>
      <c r="E148" s="30">
        <v>370</v>
      </c>
      <c r="F148" s="6">
        <v>2</v>
      </c>
      <c r="G148" s="22">
        <f t="shared" si="6"/>
        <v>0.46250000000000002</v>
      </c>
      <c r="H148" s="22">
        <f t="shared" si="14"/>
        <v>0.92500000000000004</v>
      </c>
      <c r="I148" s="31">
        <v>15.6</v>
      </c>
      <c r="J148" s="44">
        <f t="shared" si="15"/>
        <v>14.43</v>
      </c>
      <c r="K148" s="48"/>
      <c r="L148" s="68" t="s">
        <v>175</v>
      </c>
      <c r="M148" s="21" t="s">
        <v>168</v>
      </c>
      <c r="N148" s="21" t="s">
        <v>115</v>
      </c>
      <c r="O148" s="75" t="str">
        <f t="shared" si="12"/>
        <v>2оц 1250х370мм-2шт;</v>
      </c>
      <c r="P148" s="21" t="s">
        <v>170</v>
      </c>
    </row>
    <row r="149" spans="1:16" s="20" customFormat="1" ht="15" customHeight="1" x14ac:dyDescent="0.25">
      <c r="B149" s="62">
        <v>2</v>
      </c>
      <c r="C149" s="4" t="s">
        <v>75</v>
      </c>
      <c r="D149" s="30">
        <v>2130</v>
      </c>
      <c r="E149" s="30">
        <v>360</v>
      </c>
      <c r="F149" s="6">
        <v>1</v>
      </c>
      <c r="G149" s="22">
        <f t="shared" si="6"/>
        <v>0.76680000000000004</v>
      </c>
      <c r="H149" s="22">
        <f t="shared" si="14"/>
        <v>0.76680000000000004</v>
      </c>
      <c r="I149" s="31">
        <v>15.6</v>
      </c>
      <c r="J149" s="44">
        <f t="shared" si="15"/>
        <v>11.96208</v>
      </c>
      <c r="K149" s="48"/>
      <c r="L149" s="68" t="s">
        <v>175</v>
      </c>
      <c r="M149" s="21" t="s">
        <v>168</v>
      </c>
      <c r="N149" s="21" t="s">
        <v>115</v>
      </c>
      <c r="O149" s="75" t="str">
        <f t="shared" si="12"/>
        <v>2оц 2130х360мм-1шт;</v>
      </c>
      <c r="P149" s="21" t="s">
        <v>170</v>
      </c>
    </row>
    <row r="150" spans="1:16" ht="15" customHeight="1" x14ac:dyDescent="0.25">
      <c r="B150" s="62">
        <v>2</v>
      </c>
      <c r="C150" s="4" t="s">
        <v>75</v>
      </c>
      <c r="D150" s="30">
        <v>380</v>
      </c>
      <c r="E150" s="30">
        <v>210</v>
      </c>
      <c r="F150" s="6">
        <v>1</v>
      </c>
      <c r="G150" s="22">
        <f t="shared" si="6"/>
        <v>7.9799999999999996E-2</v>
      </c>
      <c r="H150" s="22">
        <f t="shared" si="14"/>
        <v>7.9799999999999996E-2</v>
      </c>
      <c r="I150" s="31">
        <v>15.6</v>
      </c>
      <c r="J150" s="44">
        <f t="shared" si="15"/>
        <v>1.24488</v>
      </c>
      <c r="K150" s="48"/>
      <c r="L150" s="68" t="s">
        <v>175</v>
      </c>
      <c r="M150" s="21" t="s">
        <v>168</v>
      </c>
      <c r="N150" s="21" t="s">
        <v>115</v>
      </c>
      <c r="O150" s="75" t="str">
        <f t="shared" si="12"/>
        <v>2оц 380х210мм-1шт;</v>
      </c>
      <c r="P150" s="21" t="s">
        <v>170</v>
      </c>
    </row>
    <row r="151" spans="1:16" ht="15" customHeight="1" x14ac:dyDescent="0.25">
      <c r="B151" s="62">
        <v>2</v>
      </c>
      <c r="C151" s="4" t="s">
        <v>75</v>
      </c>
      <c r="D151" s="30">
        <v>1250</v>
      </c>
      <c r="E151" s="30">
        <v>180</v>
      </c>
      <c r="F151" s="6">
        <v>1</v>
      </c>
      <c r="G151" s="22">
        <f t="shared" si="6"/>
        <v>0.22500000000000001</v>
      </c>
      <c r="H151" s="22">
        <f t="shared" si="14"/>
        <v>0.22500000000000001</v>
      </c>
      <c r="I151" s="31">
        <v>15.6</v>
      </c>
      <c r="J151" s="44">
        <f t="shared" si="15"/>
        <v>3.51</v>
      </c>
      <c r="K151" s="48"/>
      <c r="L151" s="68" t="s">
        <v>175</v>
      </c>
      <c r="M151" s="21" t="s">
        <v>168</v>
      </c>
      <c r="N151" s="21" t="s">
        <v>115</v>
      </c>
      <c r="O151" s="75" t="str">
        <f t="shared" si="12"/>
        <v>2оц 1250х180мм-1шт;</v>
      </c>
      <c r="P151" s="21" t="s">
        <v>170</v>
      </c>
    </row>
    <row r="152" spans="1:16" ht="15" customHeight="1" x14ac:dyDescent="0.25">
      <c r="B152" s="62">
        <v>2</v>
      </c>
      <c r="C152" s="4" t="s">
        <v>75</v>
      </c>
      <c r="D152" s="30">
        <v>2500</v>
      </c>
      <c r="E152" s="30">
        <v>370</v>
      </c>
      <c r="F152" s="6">
        <v>1</v>
      </c>
      <c r="G152" s="22">
        <f t="shared" si="6"/>
        <v>0.92500000000000004</v>
      </c>
      <c r="H152" s="22">
        <f t="shared" si="14"/>
        <v>0.92500000000000004</v>
      </c>
      <c r="I152" s="31">
        <v>15.6</v>
      </c>
      <c r="J152" s="44">
        <f t="shared" si="15"/>
        <v>14.43</v>
      </c>
      <c r="K152" s="48"/>
      <c r="L152" s="68" t="s">
        <v>175</v>
      </c>
      <c r="M152" s="21" t="s">
        <v>168</v>
      </c>
      <c r="N152" s="21" t="s">
        <v>115</v>
      </c>
      <c r="O152" s="75" t="str">
        <f t="shared" si="12"/>
        <v>2оц 2500х370мм-1шт;</v>
      </c>
      <c r="P152" s="21" t="s">
        <v>170</v>
      </c>
    </row>
    <row r="153" spans="1:16" customFormat="1" ht="15" customHeight="1" x14ac:dyDescent="0.25">
      <c r="A153" s="29"/>
      <c r="B153" s="62">
        <v>2</v>
      </c>
      <c r="C153" s="4" t="s">
        <v>75</v>
      </c>
      <c r="D153" s="30">
        <v>880</v>
      </c>
      <c r="E153" s="30">
        <v>400</v>
      </c>
      <c r="F153" s="6">
        <v>1</v>
      </c>
      <c r="G153" s="22">
        <f t="shared" si="6"/>
        <v>0.35199999999999998</v>
      </c>
      <c r="H153" s="22">
        <f t="shared" si="14"/>
        <v>0.35199999999999998</v>
      </c>
      <c r="I153" s="31">
        <v>15.6</v>
      </c>
      <c r="J153" s="44">
        <f t="shared" si="15"/>
        <v>5.4911999999999992</v>
      </c>
      <c r="K153" s="48"/>
      <c r="L153" s="68" t="s">
        <v>175</v>
      </c>
      <c r="M153" s="21" t="s">
        <v>168</v>
      </c>
      <c r="N153" s="21" t="s">
        <v>115</v>
      </c>
      <c r="O153" s="75" t="str">
        <f t="shared" si="12"/>
        <v>2оц 880х400мм-1шт;</v>
      </c>
      <c r="P153" s="21" t="s">
        <v>170</v>
      </c>
    </row>
    <row r="154" spans="1:16" customFormat="1" ht="15" customHeight="1" x14ac:dyDescent="0.25">
      <c r="A154" s="29"/>
      <c r="B154" s="62">
        <v>2</v>
      </c>
      <c r="C154" s="4" t="s">
        <v>75</v>
      </c>
      <c r="D154" s="30">
        <v>1610</v>
      </c>
      <c r="E154" s="30">
        <v>365</v>
      </c>
      <c r="F154" s="6">
        <v>1</v>
      </c>
      <c r="G154" s="22">
        <f t="shared" si="6"/>
        <v>0.58765000000000001</v>
      </c>
      <c r="H154" s="22">
        <f t="shared" si="14"/>
        <v>0.58765000000000001</v>
      </c>
      <c r="I154" s="31">
        <v>15.6</v>
      </c>
      <c r="J154" s="44">
        <f t="shared" si="15"/>
        <v>9.1673399999999994</v>
      </c>
      <c r="K154" s="48"/>
      <c r="L154" s="68" t="s">
        <v>175</v>
      </c>
      <c r="M154" s="21" t="s">
        <v>168</v>
      </c>
      <c r="N154" s="21" t="s">
        <v>115</v>
      </c>
      <c r="O154" s="75" t="str">
        <f t="shared" si="12"/>
        <v>2оц 1610х365мм-1шт;</v>
      </c>
      <c r="P154" s="21" t="s">
        <v>170</v>
      </c>
    </row>
    <row r="155" spans="1:16" customFormat="1" ht="15" customHeight="1" x14ac:dyDescent="0.25">
      <c r="A155" s="29"/>
      <c r="B155" s="62">
        <v>2</v>
      </c>
      <c r="C155" s="4" t="s">
        <v>75</v>
      </c>
      <c r="D155" s="30">
        <v>890</v>
      </c>
      <c r="E155" s="30">
        <v>265</v>
      </c>
      <c r="F155" s="6">
        <v>1</v>
      </c>
      <c r="G155" s="22">
        <f t="shared" si="6"/>
        <v>0.23585</v>
      </c>
      <c r="H155" s="22">
        <f t="shared" si="14"/>
        <v>0.23585</v>
      </c>
      <c r="I155" s="31">
        <v>15.6</v>
      </c>
      <c r="J155" s="44">
        <f t="shared" si="15"/>
        <v>3.6792600000000002</v>
      </c>
      <c r="K155" s="48"/>
      <c r="L155" s="68" t="s">
        <v>175</v>
      </c>
      <c r="M155" s="21" t="s">
        <v>168</v>
      </c>
      <c r="N155" s="21" t="s">
        <v>115</v>
      </c>
      <c r="O155" s="75" t="str">
        <f t="shared" si="12"/>
        <v>2оц 890х265мм-1шт;</v>
      </c>
      <c r="P155" s="21" t="s">
        <v>170</v>
      </c>
    </row>
    <row r="156" spans="1:16" customFormat="1" ht="15" customHeight="1" x14ac:dyDescent="0.25">
      <c r="A156" s="29"/>
      <c r="B156" s="62">
        <v>2</v>
      </c>
      <c r="C156" s="4" t="s">
        <v>75</v>
      </c>
      <c r="D156" s="30">
        <v>880</v>
      </c>
      <c r="E156" s="30">
        <v>365</v>
      </c>
      <c r="F156" s="6">
        <v>1</v>
      </c>
      <c r="G156" s="22">
        <f t="shared" si="6"/>
        <v>0.32119999999999999</v>
      </c>
      <c r="H156" s="22">
        <f t="shared" si="14"/>
        <v>0.32119999999999999</v>
      </c>
      <c r="I156" s="31">
        <v>15.6</v>
      </c>
      <c r="J156" s="44">
        <f t="shared" si="15"/>
        <v>5.0107200000000001</v>
      </c>
      <c r="K156" s="48"/>
      <c r="L156" s="68" t="s">
        <v>175</v>
      </c>
      <c r="M156" s="21" t="s">
        <v>168</v>
      </c>
      <c r="N156" s="21" t="s">
        <v>115</v>
      </c>
      <c r="O156" s="75" t="str">
        <f t="shared" si="12"/>
        <v>2оц 880х365мм-1шт;</v>
      </c>
      <c r="P156" s="21" t="s">
        <v>170</v>
      </c>
    </row>
    <row r="157" spans="1:16" customFormat="1" ht="15" customHeight="1" x14ac:dyDescent="0.25">
      <c r="A157" s="29"/>
      <c r="B157" s="63">
        <v>10</v>
      </c>
      <c r="C157" s="4" t="s">
        <v>89</v>
      </c>
      <c r="D157" s="54">
        <v>950</v>
      </c>
      <c r="E157" s="54">
        <v>280</v>
      </c>
      <c r="F157" s="6">
        <v>1</v>
      </c>
      <c r="G157" s="22">
        <f t="shared" ref="G157:G158" si="16">IF(D157="","",D157*E157/1000000)</f>
        <v>0.26600000000000001</v>
      </c>
      <c r="H157" s="22">
        <f t="shared" ref="H157:H158" si="17">IF(D157="","",G157*F157)</f>
        <v>0.26600000000000001</v>
      </c>
      <c r="I157" s="31">
        <v>79</v>
      </c>
      <c r="J157" s="44">
        <f t="shared" ref="J157:J158" si="18">IF(D157="","",H157*I157)</f>
        <v>21.014000000000003</v>
      </c>
      <c r="K157" s="48"/>
      <c r="L157" s="68" t="s">
        <v>175</v>
      </c>
      <c r="M157" s="21" t="s">
        <v>168</v>
      </c>
      <c r="N157" s="21" t="s">
        <v>115</v>
      </c>
      <c r="O157" s="75" t="str">
        <f t="shared" si="12"/>
        <v>10ст45 950х280мм-1шт;</v>
      </c>
      <c r="P157" s="21" t="s">
        <v>170</v>
      </c>
    </row>
    <row r="158" spans="1:16" customFormat="1" ht="15" customHeight="1" x14ac:dyDescent="0.25">
      <c r="A158" s="29"/>
      <c r="B158" s="63">
        <v>10</v>
      </c>
      <c r="C158" s="4" t="s">
        <v>89</v>
      </c>
      <c r="D158" s="54">
        <v>1720</v>
      </c>
      <c r="E158" s="54">
        <v>290</v>
      </c>
      <c r="F158" s="6">
        <v>1</v>
      </c>
      <c r="G158" s="22">
        <f t="shared" si="16"/>
        <v>0.49880000000000002</v>
      </c>
      <c r="H158" s="22">
        <f t="shared" si="17"/>
        <v>0.49880000000000002</v>
      </c>
      <c r="I158" s="31">
        <v>79</v>
      </c>
      <c r="J158" s="44">
        <f t="shared" si="18"/>
        <v>39.405200000000001</v>
      </c>
      <c r="K158" s="48"/>
      <c r="L158" s="68" t="s">
        <v>175</v>
      </c>
      <c r="M158" s="21" t="s">
        <v>168</v>
      </c>
      <c r="N158" s="21" t="s">
        <v>115</v>
      </c>
      <c r="O158" s="75" t="str">
        <f t="shared" si="12"/>
        <v>10ст45 1720х290мм-1шт;</v>
      </c>
      <c r="P158" s="21" t="s">
        <v>170</v>
      </c>
    </row>
    <row r="159" spans="1:16" x14ac:dyDescent="0.25">
      <c r="B159" s="62">
        <v>22.6</v>
      </c>
      <c r="C159" s="6" t="s">
        <v>78</v>
      </c>
      <c r="D159" s="30">
        <v>650</v>
      </c>
      <c r="E159" s="30">
        <v>270</v>
      </c>
      <c r="F159" s="6">
        <v>1</v>
      </c>
      <c r="G159" s="22">
        <f t="shared" ref="G159:G160" si="19">IF(D159="","",D159*E159/1000000)</f>
        <v>0.17549999999999999</v>
      </c>
      <c r="H159" s="22">
        <f t="shared" ref="H159:H160" si="20">IF(D159="","",G159*F159)</f>
        <v>0.17549999999999999</v>
      </c>
      <c r="I159" s="31">
        <v>176</v>
      </c>
      <c r="J159" s="44">
        <f t="shared" ref="J159:J160" si="21">IF(D159="","",H159*I159)</f>
        <v>30.887999999999998</v>
      </c>
      <c r="K159" s="49"/>
      <c r="L159" s="68" t="s">
        <v>175</v>
      </c>
      <c r="M159" s="21" t="s">
        <v>168</v>
      </c>
      <c r="N159" s="21" t="s">
        <v>115</v>
      </c>
      <c r="O159" s="75" t="str">
        <f t="shared" si="12"/>
        <v>22,6Х70М 650х270мм-1шт;</v>
      </c>
      <c r="P159" s="21" t="s">
        <v>170</v>
      </c>
    </row>
    <row r="160" spans="1:16" x14ac:dyDescent="0.25">
      <c r="B160" s="62">
        <v>24</v>
      </c>
      <c r="C160" s="6" t="s">
        <v>112</v>
      </c>
      <c r="D160" s="30">
        <v>1000</v>
      </c>
      <c r="E160" s="30">
        <v>170</v>
      </c>
      <c r="F160" s="6">
        <v>1</v>
      </c>
      <c r="G160" s="22">
        <f t="shared" si="19"/>
        <v>0.17</v>
      </c>
      <c r="H160" s="22">
        <f t="shared" si="20"/>
        <v>0.17</v>
      </c>
      <c r="I160" s="31">
        <v>188</v>
      </c>
      <c r="J160" s="44">
        <f t="shared" si="21"/>
        <v>31.96</v>
      </c>
      <c r="K160" s="48"/>
      <c r="L160" s="68" t="s">
        <v>175</v>
      </c>
      <c r="M160" s="21" t="s">
        <v>168</v>
      </c>
      <c r="N160" s="21" t="s">
        <v>115</v>
      </c>
      <c r="O160" s="75" t="str">
        <f t="shared" si="12"/>
        <v>24х70м 1000х170мм-1шт;</v>
      </c>
      <c r="P160" s="21" t="s">
        <v>170</v>
      </c>
    </row>
    <row r="161" spans="2:10" x14ac:dyDescent="0.25">
      <c r="B161" s="6"/>
      <c r="C161" s="4"/>
      <c r="D161" s="30"/>
      <c r="E161" s="30"/>
      <c r="F161" s="6"/>
      <c r="G161" s="22" t="str">
        <f t="shared" ref="G161:G186" si="22">IF(D161="","",D161*E161/1000000)</f>
        <v/>
      </c>
      <c r="H161" s="22" t="str">
        <f t="shared" ref="H161:H186" si="23">IF(D161="","",G161*F161)</f>
        <v/>
      </c>
      <c r="I161" s="31"/>
      <c r="J161" s="44" t="str">
        <f t="shared" ref="J161:J186" si="24">IF(D161="","",H161*I161)</f>
        <v/>
      </c>
    </row>
    <row r="162" spans="2:10" x14ac:dyDescent="0.25">
      <c r="B162" s="6"/>
      <c r="C162" s="4"/>
      <c r="D162" s="30"/>
      <c r="E162" s="30"/>
      <c r="F162" s="6"/>
      <c r="G162" s="22" t="str">
        <f t="shared" si="22"/>
        <v/>
      </c>
      <c r="H162" s="22" t="str">
        <f t="shared" si="23"/>
        <v/>
      </c>
      <c r="I162" s="31"/>
      <c r="J162" s="44" t="str">
        <f t="shared" si="24"/>
        <v/>
      </c>
    </row>
    <row r="163" spans="2:10" x14ac:dyDescent="0.25">
      <c r="B163" s="6"/>
      <c r="C163" s="4"/>
      <c r="D163" s="30"/>
      <c r="E163" s="30"/>
      <c r="F163" s="6"/>
      <c r="G163" s="22" t="str">
        <f t="shared" si="22"/>
        <v/>
      </c>
      <c r="H163" s="22" t="str">
        <f t="shared" si="23"/>
        <v/>
      </c>
      <c r="I163" s="31"/>
      <c r="J163" s="44" t="str">
        <f t="shared" si="24"/>
        <v/>
      </c>
    </row>
    <row r="164" spans="2:10" x14ac:dyDescent="0.25">
      <c r="B164" s="6"/>
      <c r="C164" s="4"/>
      <c r="D164" s="30"/>
      <c r="E164" s="30"/>
      <c r="F164" s="6"/>
      <c r="G164" s="22" t="str">
        <f t="shared" si="22"/>
        <v/>
      </c>
      <c r="H164" s="22" t="str">
        <f t="shared" si="23"/>
        <v/>
      </c>
      <c r="I164" s="31"/>
      <c r="J164" s="44" t="str">
        <f t="shared" si="24"/>
        <v/>
      </c>
    </row>
    <row r="165" spans="2:10" x14ac:dyDescent="0.25">
      <c r="B165" s="6"/>
      <c r="C165" s="4"/>
      <c r="D165" s="30"/>
      <c r="E165" s="30"/>
      <c r="F165" s="6"/>
      <c r="G165" s="22" t="str">
        <f t="shared" si="22"/>
        <v/>
      </c>
      <c r="H165" s="22" t="str">
        <f t="shared" si="23"/>
        <v/>
      </c>
      <c r="I165" s="31"/>
      <c r="J165" s="44" t="str">
        <f t="shared" si="24"/>
        <v/>
      </c>
    </row>
    <row r="166" spans="2:10" x14ac:dyDescent="0.25">
      <c r="B166" s="6"/>
      <c r="C166" s="4"/>
      <c r="D166" s="30"/>
      <c r="E166" s="30"/>
      <c r="F166" s="6"/>
      <c r="G166" s="22" t="str">
        <f t="shared" si="22"/>
        <v/>
      </c>
      <c r="H166" s="22" t="str">
        <f t="shared" si="23"/>
        <v/>
      </c>
      <c r="I166" s="31"/>
      <c r="J166" s="44" t="str">
        <f t="shared" si="24"/>
        <v/>
      </c>
    </row>
    <row r="167" spans="2:10" x14ac:dyDescent="0.25">
      <c r="B167" s="6"/>
      <c r="C167" s="6"/>
      <c r="D167" s="30"/>
      <c r="E167" s="30"/>
      <c r="F167" s="6"/>
      <c r="G167" s="22" t="str">
        <f t="shared" si="22"/>
        <v/>
      </c>
      <c r="H167" s="22" t="str">
        <f t="shared" si="23"/>
        <v/>
      </c>
      <c r="I167" s="31"/>
      <c r="J167" s="44" t="str">
        <f t="shared" si="24"/>
        <v/>
      </c>
    </row>
    <row r="168" spans="2:10" x14ac:dyDescent="0.25">
      <c r="B168" s="6"/>
      <c r="C168" s="4"/>
      <c r="D168" s="30"/>
      <c r="E168" s="30"/>
      <c r="F168" s="6"/>
      <c r="G168" s="22" t="str">
        <f t="shared" si="22"/>
        <v/>
      </c>
      <c r="H168" s="22" t="str">
        <f t="shared" si="23"/>
        <v/>
      </c>
      <c r="I168" s="31"/>
      <c r="J168" s="44" t="str">
        <f t="shared" si="24"/>
        <v/>
      </c>
    </row>
    <row r="169" spans="2:10" x14ac:dyDescent="0.25">
      <c r="B169" s="6"/>
      <c r="C169" s="4"/>
      <c r="D169" s="30"/>
      <c r="E169" s="30"/>
      <c r="F169" s="6"/>
      <c r="G169" s="22" t="str">
        <f t="shared" si="22"/>
        <v/>
      </c>
      <c r="H169" s="22" t="str">
        <f t="shared" si="23"/>
        <v/>
      </c>
      <c r="I169" s="31"/>
      <c r="J169" s="44" t="str">
        <f t="shared" si="24"/>
        <v/>
      </c>
    </row>
    <row r="170" spans="2:10" x14ac:dyDescent="0.25">
      <c r="B170" s="6"/>
      <c r="C170" s="4"/>
      <c r="D170" s="30"/>
      <c r="E170" s="30"/>
      <c r="F170" s="6"/>
      <c r="G170" s="22" t="str">
        <f t="shared" si="22"/>
        <v/>
      </c>
      <c r="H170" s="22" t="str">
        <f t="shared" si="23"/>
        <v/>
      </c>
      <c r="I170" s="31"/>
      <c r="J170" s="44" t="str">
        <f t="shared" si="24"/>
        <v/>
      </c>
    </row>
    <row r="171" spans="2:10" x14ac:dyDescent="0.25">
      <c r="B171" s="6"/>
      <c r="C171" s="4"/>
      <c r="D171" s="30"/>
      <c r="E171" s="30"/>
      <c r="F171" s="6"/>
      <c r="G171" s="22" t="str">
        <f t="shared" si="22"/>
        <v/>
      </c>
      <c r="H171" s="22" t="str">
        <f t="shared" si="23"/>
        <v/>
      </c>
      <c r="I171" s="31"/>
      <c r="J171" s="44" t="str">
        <f t="shared" si="24"/>
        <v/>
      </c>
    </row>
    <row r="172" spans="2:10" x14ac:dyDescent="0.25">
      <c r="B172" s="6"/>
      <c r="C172" s="4"/>
      <c r="D172" s="30"/>
      <c r="E172" s="30"/>
      <c r="F172" s="6"/>
      <c r="G172" s="22" t="str">
        <f t="shared" si="22"/>
        <v/>
      </c>
      <c r="H172" s="22" t="str">
        <f t="shared" si="23"/>
        <v/>
      </c>
      <c r="I172" s="31"/>
      <c r="J172" s="44" t="str">
        <f t="shared" si="24"/>
        <v/>
      </c>
    </row>
    <row r="173" spans="2:10" x14ac:dyDescent="0.25">
      <c r="B173" s="4"/>
      <c r="C173" s="4"/>
      <c r="D173" s="1"/>
      <c r="E173" s="1"/>
      <c r="F173" s="6"/>
      <c r="G173" s="22" t="str">
        <f t="shared" si="22"/>
        <v/>
      </c>
      <c r="H173" s="22" t="str">
        <f t="shared" si="23"/>
        <v/>
      </c>
      <c r="I173" s="31"/>
      <c r="J173" s="44" t="str">
        <f t="shared" si="24"/>
        <v/>
      </c>
    </row>
    <row r="174" spans="2:10" x14ac:dyDescent="0.25">
      <c r="B174" s="6"/>
      <c r="C174" s="4"/>
      <c r="D174" s="30"/>
      <c r="E174" s="30"/>
      <c r="F174" s="6"/>
      <c r="G174" s="22" t="str">
        <f t="shared" si="22"/>
        <v/>
      </c>
      <c r="H174" s="22" t="str">
        <f t="shared" si="23"/>
        <v/>
      </c>
      <c r="I174" s="31"/>
      <c r="J174" s="44" t="str">
        <f t="shared" si="24"/>
        <v/>
      </c>
    </row>
    <row r="175" spans="2:10" x14ac:dyDescent="0.25">
      <c r="B175" s="6"/>
      <c r="C175" s="4"/>
      <c r="D175" s="30"/>
      <c r="E175" s="30"/>
      <c r="F175" s="6"/>
      <c r="G175" s="22" t="str">
        <f t="shared" si="22"/>
        <v/>
      </c>
      <c r="H175" s="22" t="str">
        <f t="shared" si="23"/>
        <v/>
      </c>
      <c r="I175" s="31"/>
      <c r="J175" s="44" t="str">
        <f t="shared" si="24"/>
        <v/>
      </c>
    </row>
    <row r="176" spans="2:10" x14ac:dyDescent="0.25">
      <c r="B176" s="6"/>
      <c r="C176" s="4"/>
      <c r="D176" s="30"/>
      <c r="E176" s="30"/>
      <c r="F176" s="6"/>
      <c r="G176" s="22" t="str">
        <f t="shared" si="22"/>
        <v/>
      </c>
      <c r="H176" s="22" t="str">
        <f t="shared" si="23"/>
        <v/>
      </c>
      <c r="I176" s="31"/>
      <c r="J176" s="44" t="str">
        <f t="shared" si="24"/>
        <v/>
      </c>
    </row>
    <row r="177" spans="2:10" x14ac:dyDescent="0.25">
      <c r="B177" s="6"/>
      <c r="C177" s="4"/>
      <c r="D177" s="30"/>
      <c r="E177" s="30"/>
      <c r="F177" s="6"/>
      <c r="G177" s="22" t="str">
        <f t="shared" si="22"/>
        <v/>
      </c>
      <c r="H177" s="22" t="str">
        <f t="shared" si="23"/>
        <v/>
      </c>
      <c r="I177" s="31"/>
      <c r="J177" s="44" t="str">
        <f t="shared" si="24"/>
        <v/>
      </c>
    </row>
    <row r="178" spans="2:10" x14ac:dyDescent="0.25">
      <c r="B178" s="4"/>
      <c r="C178" s="4"/>
      <c r="D178" s="1"/>
      <c r="E178" s="1"/>
      <c r="F178" s="6"/>
      <c r="G178" s="22" t="str">
        <f t="shared" si="22"/>
        <v/>
      </c>
      <c r="H178" s="22" t="str">
        <f t="shared" si="23"/>
        <v/>
      </c>
      <c r="I178" s="31"/>
      <c r="J178" s="44" t="str">
        <f t="shared" si="24"/>
        <v/>
      </c>
    </row>
    <row r="179" spans="2:10" x14ac:dyDescent="0.25">
      <c r="B179" s="6"/>
      <c r="C179" s="4"/>
      <c r="D179" s="30"/>
      <c r="E179" s="30"/>
      <c r="F179" s="6"/>
      <c r="G179" s="22" t="str">
        <f t="shared" si="22"/>
        <v/>
      </c>
      <c r="H179" s="22" t="str">
        <f t="shared" si="23"/>
        <v/>
      </c>
      <c r="I179" s="31"/>
      <c r="J179" s="44" t="str">
        <f t="shared" si="24"/>
        <v/>
      </c>
    </row>
    <row r="180" spans="2:10" x14ac:dyDescent="0.25">
      <c r="B180" s="4"/>
      <c r="C180" s="4"/>
      <c r="D180" s="1"/>
      <c r="E180" s="1"/>
      <c r="F180" s="6"/>
      <c r="G180" s="22" t="str">
        <f t="shared" si="22"/>
        <v/>
      </c>
      <c r="H180" s="22" t="str">
        <f t="shared" si="23"/>
        <v/>
      </c>
      <c r="I180" s="31"/>
      <c r="J180" s="44" t="str">
        <f t="shared" si="24"/>
        <v/>
      </c>
    </row>
    <row r="181" spans="2:10" x14ac:dyDescent="0.25">
      <c r="B181" s="4"/>
      <c r="C181" s="4"/>
      <c r="D181" s="1"/>
      <c r="E181" s="1"/>
      <c r="F181" s="6"/>
      <c r="G181" s="22" t="str">
        <f t="shared" si="22"/>
        <v/>
      </c>
      <c r="H181" s="22" t="str">
        <f t="shared" si="23"/>
        <v/>
      </c>
      <c r="I181" s="31"/>
      <c r="J181" s="44" t="str">
        <f t="shared" si="24"/>
        <v/>
      </c>
    </row>
    <row r="182" spans="2:10" x14ac:dyDescent="0.25">
      <c r="B182" s="6"/>
      <c r="C182" s="4"/>
      <c r="D182" s="30"/>
      <c r="E182" s="30"/>
      <c r="F182" s="6"/>
      <c r="G182" s="22" t="str">
        <f t="shared" si="22"/>
        <v/>
      </c>
      <c r="H182" s="22" t="str">
        <f t="shared" si="23"/>
        <v/>
      </c>
      <c r="I182" s="31"/>
      <c r="J182" s="44" t="str">
        <f t="shared" si="24"/>
        <v/>
      </c>
    </row>
    <row r="183" spans="2:10" x14ac:dyDescent="0.25">
      <c r="B183" s="4"/>
      <c r="C183" s="4"/>
      <c r="D183" s="1"/>
      <c r="E183" s="1"/>
      <c r="F183" s="6"/>
      <c r="G183" s="22" t="str">
        <f t="shared" si="22"/>
        <v/>
      </c>
      <c r="H183" s="22" t="str">
        <f t="shared" si="23"/>
        <v/>
      </c>
      <c r="I183" s="31"/>
      <c r="J183" s="44" t="str">
        <f t="shared" si="24"/>
        <v/>
      </c>
    </row>
    <row r="184" spans="2:10" x14ac:dyDescent="0.25">
      <c r="B184" s="6"/>
      <c r="C184" s="4"/>
      <c r="D184" s="30"/>
      <c r="E184" s="30"/>
      <c r="F184" s="6"/>
      <c r="G184" s="22" t="str">
        <f t="shared" si="22"/>
        <v/>
      </c>
      <c r="H184" s="22" t="str">
        <f t="shared" si="23"/>
        <v/>
      </c>
      <c r="I184" s="31"/>
      <c r="J184" s="44" t="str">
        <f t="shared" si="24"/>
        <v/>
      </c>
    </row>
    <row r="185" spans="2:10" x14ac:dyDescent="0.25">
      <c r="B185" s="6"/>
      <c r="C185" s="4"/>
      <c r="D185" s="30"/>
      <c r="E185" s="30"/>
      <c r="F185" s="6"/>
      <c r="G185" s="22" t="str">
        <f t="shared" si="22"/>
        <v/>
      </c>
      <c r="H185" s="22" t="str">
        <f t="shared" si="23"/>
        <v/>
      </c>
      <c r="I185" s="31"/>
      <c r="J185" s="44" t="str">
        <f t="shared" si="24"/>
        <v/>
      </c>
    </row>
    <row r="186" spans="2:10" x14ac:dyDescent="0.25">
      <c r="B186" s="6"/>
      <c r="C186" s="4"/>
      <c r="D186" s="30"/>
      <c r="E186" s="30"/>
      <c r="F186" s="6"/>
      <c r="G186" s="22" t="str">
        <f t="shared" si="22"/>
        <v/>
      </c>
      <c r="H186" s="22" t="str">
        <f t="shared" si="23"/>
        <v/>
      </c>
      <c r="I186" s="31"/>
      <c r="J186" s="44" t="str">
        <f t="shared" si="24"/>
        <v/>
      </c>
    </row>
    <row r="187" spans="2:10" x14ac:dyDescent="0.25">
      <c r="B187" s="61"/>
      <c r="C187" s="55"/>
      <c r="D187" s="56"/>
      <c r="E187" s="56"/>
      <c r="F187" s="61"/>
      <c r="G187" s="57"/>
      <c r="H187" s="57"/>
      <c r="I187" s="58"/>
      <c r="J187" s="59"/>
    </row>
    <row r="188" spans="2:10" x14ac:dyDescent="0.25">
      <c r="B188" s="20"/>
      <c r="C188" s="20"/>
      <c r="D188" s="20"/>
      <c r="E188" s="20"/>
      <c r="F188" s="20"/>
      <c r="G188" s="20"/>
      <c r="H188" s="20"/>
    </row>
    <row r="189" spans="2:10" x14ac:dyDescent="0.25">
      <c r="B189" s="20"/>
      <c r="C189" s="20"/>
      <c r="D189" s="20"/>
      <c r="E189" s="20"/>
      <c r="F189" s="20"/>
      <c r="G189" s="20"/>
      <c r="H189" s="20"/>
    </row>
  </sheetData>
  <autoFilter ref="B2:J186"/>
  <mergeCells count="1">
    <mergeCell ref="B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>
      <pane ySplit="2" topLeftCell="A27" activePane="bottomLeft" state="frozen"/>
      <selection pane="bottomLeft" activeCell="Q15" sqref="Q15"/>
    </sheetView>
  </sheetViews>
  <sheetFormatPr defaultRowHeight="15" x14ac:dyDescent="0.25"/>
  <cols>
    <col min="1" max="1" width="16" style="3" bestFit="1" customWidth="1"/>
    <col min="2" max="2" width="10.5703125" style="20" bestFit="1" customWidth="1"/>
    <col min="3" max="3" width="10" style="20" bestFit="1" customWidth="1"/>
    <col min="4" max="4" width="10.140625" style="20" bestFit="1" customWidth="1"/>
    <col min="5" max="5" width="15.28515625" style="3" bestFit="1" customWidth="1"/>
    <col min="6" max="6" width="10.7109375" style="3" customWidth="1"/>
    <col min="7" max="7" width="10.28515625" style="3" customWidth="1"/>
    <col min="8" max="8" width="12.42578125" style="3" customWidth="1"/>
    <col min="9" max="11" width="0" style="15" hidden="1" customWidth="1"/>
    <col min="12" max="12" width="32.5703125" style="15" customWidth="1"/>
    <col min="13" max="13" width="0" style="15" hidden="1" customWidth="1"/>
    <col min="14" max="16384" width="9.140625" style="15"/>
  </cols>
  <sheetData>
    <row r="1" spans="1:13" x14ac:dyDescent="0.25">
      <c r="A1" s="70" t="s">
        <v>160</v>
      </c>
      <c r="B1" s="70"/>
      <c r="C1" s="70"/>
      <c r="D1" s="70"/>
      <c r="E1" s="70"/>
      <c r="F1" s="70"/>
      <c r="G1" s="70"/>
      <c r="H1" s="14"/>
    </row>
    <row r="2" spans="1:13" s="3" customFormat="1" ht="40.5" customHeight="1" x14ac:dyDescent="0.25">
      <c r="A2" s="13" t="s">
        <v>12</v>
      </c>
      <c r="B2" s="42" t="s">
        <v>13</v>
      </c>
      <c r="C2" s="42" t="s">
        <v>2</v>
      </c>
      <c r="D2" s="42" t="s">
        <v>21</v>
      </c>
      <c r="E2" s="13" t="s">
        <v>22</v>
      </c>
      <c r="F2" s="13" t="s">
        <v>23</v>
      </c>
      <c r="G2" s="13" t="s">
        <v>24</v>
      </c>
      <c r="H2" s="13"/>
    </row>
    <row r="3" spans="1:13" s="20" customFormat="1" ht="18" customHeight="1" x14ac:dyDescent="0.25">
      <c r="A3" s="31" t="s">
        <v>14</v>
      </c>
      <c r="B3" s="65" t="s">
        <v>139</v>
      </c>
      <c r="C3" s="31">
        <v>2480</v>
      </c>
      <c r="D3" s="31">
        <v>1</v>
      </c>
      <c r="E3" s="33">
        <f t="shared" ref="E3:E4" si="0">IF(C3="","",C3*D3/1000)</f>
        <v>2.48</v>
      </c>
      <c r="F3" s="34">
        <v>8.6999999999999993</v>
      </c>
      <c r="G3" s="33">
        <f t="shared" ref="G3:G4" si="1">IF(E3="","",E3*F3)</f>
        <v>21.575999999999997</v>
      </c>
      <c r="H3" s="31"/>
      <c r="I3" s="68" t="s">
        <v>169</v>
      </c>
      <c r="J3" s="21" t="s">
        <v>168</v>
      </c>
      <c r="K3" s="21" t="s">
        <v>115</v>
      </c>
      <c r="L3" s="21" t="str">
        <f>CONCATENATE(A3," ",B3," ",I3, C3,J3," ",D3,K3,M3)</f>
        <v>Балка 12Б1 L=2480мм 1шт;</v>
      </c>
      <c r="M3" s="20" t="s">
        <v>170</v>
      </c>
    </row>
    <row r="4" spans="1:13" s="20" customFormat="1" x14ac:dyDescent="0.25">
      <c r="A4" s="31" t="s">
        <v>14</v>
      </c>
      <c r="B4" s="65" t="s">
        <v>139</v>
      </c>
      <c r="C4" s="31">
        <v>1180</v>
      </c>
      <c r="D4" s="31">
        <v>1</v>
      </c>
      <c r="E4" s="33">
        <f t="shared" si="0"/>
        <v>1.18</v>
      </c>
      <c r="F4" s="34">
        <v>8.6999999999999993</v>
      </c>
      <c r="G4" s="33">
        <f t="shared" si="1"/>
        <v>10.265999999999998</v>
      </c>
      <c r="H4" s="31"/>
      <c r="I4" s="68" t="s">
        <v>169</v>
      </c>
      <c r="J4" s="21" t="s">
        <v>168</v>
      </c>
      <c r="K4" s="21" t="s">
        <v>115</v>
      </c>
      <c r="L4" s="21" t="str">
        <f t="shared" ref="L4:L48" si="2">CONCATENATE(A4," ",B4," ",I4, C4,J4," ",D4,K4,M4)</f>
        <v>Балка 12Б1 L=1180мм 1шт;</v>
      </c>
      <c r="M4" s="20" t="s">
        <v>170</v>
      </c>
    </row>
    <row r="5" spans="1:13" s="20" customFormat="1" x14ac:dyDescent="0.25">
      <c r="A5" s="31" t="s">
        <v>14</v>
      </c>
      <c r="B5" s="65" t="s">
        <v>140</v>
      </c>
      <c r="C5" s="31">
        <v>1670</v>
      </c>
      <c r="D5" s="31">
        <v>1</v>
      </c>
      <c r="E5" s="33">
        <f t="shared" ref="E5" si="3">IF(C5="","",C5*D5/1000)</f>
        <v>1.67</v>
      </c>
      <c r="F5" s="34">
        <v>15.4</v>
      </c>
      <c r="G5" s="33">
        <f t="shared" ref="G5" si="4">IF(E5="","",E5*F5)</f>
        <v>25.718</v>
      </c>
      <c r="H5" s="31"/>
      <c r="I5" s="68" t="s">
        <v>169</v>
      </c>
      <c r="J5" s="21" t="s">
        <v>168</v>
      </c>
      <c r="K5" s="21" t="s">
        <v>115</v>
      </c>
      <c r="L5" s="21" t="str">
        <f t="shared" si="2"/>
        <v>Балка 18Б1 L=1670мм 1шт;</v>
      </c>
      <c r="M5" s="20" t="s">
        <v>170</v>
      </c>
    </row>
    <row r="6" spans="1:13" s="20" customFormat="1" x14ac:dyDescent="0.25">
      <c r="A6" s="31" t="s">
        <v>14</v>
      </c>
      <c r="B6" s="65" t="s">
        <v>141</v>
      </c>
      <c r="C6" s="31">
        <v>810</v>
      </c>
      <c r="D6" s="31">
        <v>1</v>
      </c>
      <c r="E6" s="33">
        <f t="shared" ref="E6:E7" si="5">IF(C6="","",C6*D6/1000)</f>
        <v>0.81</v>
      </c>
      <c r="F6" s="34">
        <v>15.4</v>
      </c>
      <c r="G6" s="33">
        <f t="shared" ref="G6:G7" si="6">IF(E6="","",E6*F6)</f>
        <v>12.474000000000002</v>
      </c>
      <c r="H6" s="31"/>
      <c r="I6" s="68" t="s">
        <v>169</v>
      </c>
      <c r="J6" s="21" t="s">
        <v>168</v>
      </c>
      <c r="K6" s="21" t="s">
        <v>115</v>
      </c>
      <c r="L6" s="21" t="str">
        <f t="shared" si="2"/>
        <v>Балка 18Б2 L=810мм 1шт;</v>
      </c>
      <c r="M6" s="20" t="s">
        <v>170</v>
      </c>
    </row>
    <row r="7" spans="1:13" s="20" customFormat="1" x14ac:dyDescent="0.25">
      <c r="A7" s="31" t="s">
        <v>14</v>
      </c>
      <c r="B7" s="65" t="s">
        <v>141</v>
      </c>
      <c r="C7" s="31">
        <v>880</v>
      </c>
      <c r="D7" s="31">
        <v>1</v>
      </c>
      <c r="E7" s="33">
        <f t="shared" si="5"/>
        <v>0.88</v>
      </c>
      <c r="F7" s="34">
        <v>15.4</v>
      </c>
      <c r="G7" s="33">
        <f t="shared" si="6"/>
        <v>13.552</v>
      </c>
      <c r="H7" s="31"/>
      <c r="I7" s="68" t="s">
        <v>169</v>
      </c>
      <c r="J7" s="21" t="s">
        <v>168</v>
      </c>
      <c r="K7" s="21" t="s">
        <v>115</v>
      </c>
      <c r="L7" s="21" t="str">
        <f t="shared" si="2"/>
        <v>Балка 18Б2 L=880мм 1шт;</v>
      </c>
      <c r="M7" s="20" t="s">
        <v>170</v>
      </c>
    </row>
    <row r="8" spans="1:13" s="20" customFormat="1" x14ac:dyDescent="0.25">
      <c r="A8" s="31" t="s">
        <v>14</v>
      </c>
      <c r="B8" s="65" t="s">
        <v>141</v>
      </c>
      <c r="C8" s="31">
        <v>1260</v>
      </c>
      <c r="D8" s="31">
        <v>1</v>
      </c>
      <c r="E8" s="33">
        <f t="shared" ref="E8" si="7">IF(C8="","",C8*D8/1000)</f>
        <v>1.26</v>
      </c>
      <c r="F8" s="34">
        <v>15.4</v>
      </c>
      <c r="G8" s="33">
        <f t="shared" ref="G8" si="8">IF(E8="","",E8*F8)</f>
        <v>19.404</v>
      </c>
      <c r="H8" s="31"/>
      <c r="I8" s="68" t="s">
        <v>169</v>
      </c>
      <c r="J8" s="21" t="s">
        <v>168</v>
      </c>
      <c r="K8" s="21" t="s">
        <v>115</v>
      </c>
      <c r="L8" s="21" t="str">
        <f t="shared" si="2"/>
        <v>Балка 18Б2 L=1260мм 1шт;</v>
      </c>
      <c r="M8" s="20" t="s">
        <v>170</v>
      </c>
    </row>
    <row r="9" spans="1:13" s="20" customFormat="1" x14ac:dyDescent="0.25">
      <c r="A9" s="31" t="s">
        <v>14</v>
      </c>
      <c r="B9" s="65" t="s">
        <v>77</v>
      </c>
      <c r="C9" s="31">
        <v>6050</v>
      </c>
      <c r="D9" s="31">
        <v>1</v>
      </c>
      <c r="E9" s="33">
        <f t="shared" ref="E9" si="9">IF(C9="","",C9*D9/1000)</f>
        <v>6.05</v>
      </c>
      <c r="F9" s="34">
        <v>22.4</v>
      </c>
      <c r="G9" s="33">
        <f t="shared" ref="G9" si="10">IF(E9="","",E9*F9)</f>
        <v>135.51999999999998</v>
      </c>
      <c r="H9" s="31"/>
      <c r="I9" s="68" t="s">
        <v>169</v>
      </c>
      <c r="J9" s="21" t="s">
        <v>168</v>
      </c>
      <c r="K9" s="21" t="s">
        <v>115</v>
      </c>
      <c r="L9" s="21" t="str">
        <f t="shared" si="2"/>
        <v>Балка 20Б1 L=6050мм 1шт;</v>
      </c>
      <c r="M9" s="20" t="s">
        <v>170</v>
      </c>
    </row>
    <row r="10" spans="1:13" s="20" customFormat="1" x14ac:dyDescent="0.25">
      <c r="A10" s="31" t="s">
        <v>14</v>
      </c>
      <c r="B10" s="65" t="s">
        <v>142</v>
      </c>
      <c r="C10" s="31">
        <v>1240</v>
      </c>
      <c r="D10" s="31">
        <v>1</v>
      </c>
      <c r="E10" s="33">
        <f t="shared" ref="E10:E15" si="11">IF(C10="","",C10*D10/1000)</f>
        <v>1.24</v>
      </c>
      <c r="F10" s="34">
        <v>38.299999999999997</v>
      </c>
      <c r="G10" s="33">
        <f t="shared" ref="G10:G15" si="12">IF(E10="","",E10*F10)</f>
        <v>47.491999999999997</v>
      </c>
      <c r="H10" s="31"/>
      <c r="I10" s="68" t="s">
        <v>169</v>
      </c>
      <c r="J10" s="21" t="s">
        <v>168</v>
      </c>
      <c r="K10" s="21" t="s">
        <v>115</v>
      </c>
      <c r="L10" s="21" t="str">
        <f t="shared" si="2"/>
        <v>Балка 24М L=1240мм 1шт;</v>
      </c>
      <c r="M10" s="20" t="s">
        <v>170</v>
      </c>
    </row>
    <row r="11" spans="1:13" s="20" customFormat="1" x14ac:dyDescent="0.25">
      <c r="A11" s="31" t="s">
        <v>14</v>
      </c>
      <c r="B11" s="65" t="s">
        <v>142</v>
      </c>
      <c r="C11" s="31">
        <v>1260</v>
      </c>
      <c r="D11" s="31">
        <v>1</v>
      </c>
      <c r="E11" s="33">
        <f t="shared" si="11"/>
        <v>1.26</v>
      </c>
      <c r="F11" s="34">
        <v>38.299999999999997</v>
      </c>
      <c r="G11" s="33">
        <f t="shared" si="12"/>
        <v>48.257999999999996</v>
      </c>
      <c r="H11" s="31"/>
      <c r="I11" s="68" t="s">
        <v>169</v>
      </c>
      <c r="J11" s="21" t="s">
        <v>168</v>
      </c>
      <c r="K11" s="21" t="s">
        <v>115</v>
      </c>
      <c r="L11" s="21" t="str">
        <f t="shared" si="2"/>
        <v>Балка 24М L=1260мм 1шт;</v>
      </c>
      <c r="M11" s="20" t="s">
        <v>170</v>
      </c>
    </row>
    <row r="12" spans="1:13" s="20" customFormat="1" x14ac:dyDescent="0.25">
      <c r="A12" s="31" t="s">
        <v>14</v>
      </c>
      <c r="B12" s="65" t="s">
        <v>142</v>
      </c>
      <c r="C12" s="31">
        <v>2210</v>
      </c>
      <c r="D12" s="31">
        <v>1</v>
      </c>
      <c r="E12" s="33">
        <f t="shared" si="11"/>
        <v>2.21</v>
      </c>
      <c r="F12" s="34">
        <v>38.299999999999997</v>
      </c>
      <c r="G12" s="33">
        <f t="shared" si="12"/>
        <v>84.642999999999986</v>
      </c>
      <c r="H12" s="31"/>
      <c r="I12" s="68" t="s">
        <v>169</v>
      </c>
      <c r="J12" s="21" t="s">
        <v>168</v>
      </c>
      <c r="K12" s="21" t="s">
        <v>115</v>
      </c>
      <c r="L12" s="21" t="str">
        <f t="shared" si="2"/>
        <v>Балка 24М L=2210мм 1шт;</v>
      </c>
      <c r="M12" s="20" t="s">
        <v>170</v>
      </c>
    </row>
    <row r="13" spans="1:13" s="20" customFormat="1" x14ac:dyDescent="0.25">
      <c r="A13" s="31" t="s">
        <v>14</v>
      </c>
      <c r="B13" s="65" t="s">
        <v>142</v>
      </c>
      <c r="C13" s="31">
        <v>2980</v>
      </c>
      <c r="D13" s="31">
        <v>1</v>
      </c>
      <c r="E13" s="33">
        <f t="shared" si="11"/>
        <v>2.98</v>
      </c>
      <c r="F13" s="34">
        <v>38.299999999999997</v>
      </c>
      <c r="G13" s="33">
        <f t="shared" si="12"/>
        <v>114.13399999999999</v>
      </c>
      <c r="H13" s="31"/>
      <c r="I13" s="68" t="s">
        <v>169</v>
      </c>
      <c r="J13" s="21" t="s">
        <v>168</v>
      </c>
      <c r="K13" s="21" t="s">
        <v>115</v>
      </c>
      <c r="L13" s="21" t="str">
        <f t="shared" si="2"/>
        <v>Балка 24М L=2980мм 1шт;</v>
      </c>
      <c r="M13" s="20" t="s">
        <v>170</v>
      </c>
    </row>
    <row r="14" spans="1:13" s="20" customFormat="1" x14ac:dyDescent="0.25">
      <c r="A14" s="31" t="s">
        <v>14</v>
      </c>
      <c r="B14" s="65" t="s">
        <v>142</v>
      </c>
      <c r="C14" s="31">
        <v>3000</v>
      </c>
      <c r="D14" s="31">
        <v>1</v>
      </c>
      <c r="E14" s="33">
        <f t="shared" si="11"/>
        <v>3</v>
      </c>
      <c r="F14" s="34">
        <v>38.299999999999997</v>
      </c>
      <c r="G14" s="33">
        <f t="shared" si="12"/>
        <v>114.89999999999999</v>
      </c>
      <c r="H14" s="31"/>
      <c r="I14" s="68" t="s">
        <v>169</v>
      </c>
      <c r="J14" s="21" t="s">
        <v>168</v>
      </c>
      <c r="K14" s="21" t="s">
        <v>115</v>
      </c>
      <c r="L14" s="21" t="str">
        <f t="shared" si="2"/>
        <v>Балка 24М L=3000мм 1шт;</v>
      </c>
      <c r="M14" s="20" t="s">
        <v>170</v>
      </c>
    </row>
    <row r="15" spans="1:13" s="20" customFormat="1" x14ac:dyDescent="0.25">
      <c r="A15" s="31" t="s">
        <v>14</v>
      </c>
      <c r="B15" s="65" t="s">
        <v>142</v>
      </c>
      <c r="C15" s="31">
        <v>3380</v>
      </c>
      <c r="D15" s="31">
        <v>1</v>
      </c>
      <c r="E15" s="33">
        <f t="shared" si="11"/>
        <v>3.38</v>
      </c>
      <c r="F15" s="34">
        <v>38.299999999999997</v>
      </c>
      <c r="G15" s="33">
        <f t="shared" si="12"/>
        <v>129.45399999999998</v>
      </c>
      <c r="H15" s="31"/>
      <c r="I15" s="68" t="s">
        <v>169</v>
      </c>
      <c r="J15" s="21" t="s">
        <v>168</v>
      </c>
      <c r="K15" s="21" t="s">
        <v>115</v>
      </c>
      <c r="L15" s="21" t="str">
        <f t="shared" si="2"/>
        <v>Балка 24М L=3380мм 1шт;</v>
      </c>
      <c r="M15" s="20" t="s">
        <v>170</v>
      </c>
    </row>
    <row r="16" spans="1:13" s="20" customFormat="1" x14ac:dyDescent="0.25">
      <c r="A16" s="31" t="s">
        <v>14</v>
      </c>
      <c r="B16" s="65" t="s">
        <v>143</v>
      </c>
      <c r="C16" s="31">
        <v>1250</v>
      </c>
      <c r="D16" s="31">
        <v>1</v>
      </c>
      <c r="E16" s="33">
        <f t="shared" ref="E16" si="13">IF(C16="","",C16*D16/1000)</f>
        <v>1.25</v>
      </c>
      <c r="F16" s="34">
        <v>62.6</v>
      </c>
      <c r="G16" s="33">
        <f t="shared" ref="G16" si="14">IF(E16="","",E16*F16)</f>
        <v>78.25</v>
      </c>
      <c r="H16" s="31"/>
      <c r="I16" s="68" t="s">
        <v>169</v>
      </c>
      <c r="J16" s="21" t="s">
        <v>168</v>
      </c>
      <c r="K16" s="21" t="s">
        <v>115</v>
      </c>
      <c r="L16" s="21" t="str">
        <f t="shared" si="2"/>
        <v>Балка 25К1 L=1250мм 1шт;</v>
      </c>
      <c r="M16" s="20" t="s">
        <v>170</v>
      </c>
    </row>
    <row r="17" spans="1:13" s="20" customFormat="1" x14ac:dyDescent="0.25">
      <c r="A17" s="31" t="s">
        <v>14</v>
      </c>
      <c r="B17" s="65" t="s">
        <v>143</v>
      </c>
      <c r="C17" s="31">
        <v>3740</v>
      </c>
      <c r="D17" s="31">
        <v>1</v>
      </c>
      <c r="E17" s="33">
        <f t="shared" ref="E17" si="15">IF(C17="","",C17*D17/1000)</f>
        <v>3.74</v>
      </c>
      <c r="F17" s="34">
        <v>62.6</v>
      </c>
      <c r="G17" s="33">
        <f t="shared" ref="G17" si="16">IF(E17="","",E17*F17)</f>
        <v>234.12400000000002</v>
      </c>
      <c r="H17" s="31"/>
      <c r="I17" s="68" t="s">
        <v>169</v>
      </c>
      <c r="J17" s="21" t="s">
        <v>168</v>
      </c>
      <c r="K17" s="21" t="s">
        <v>115</v>
      </c>
      <c r="L17" s="21" t="str">
        <f t="shared" si="2"/>
        <v>Балка 25К1 L=3740мм 1шт;</v>
      </c>
      <c r="M17" s="20" t="s">
        <v>170</v>
      </c>
    </row>
    <row r="18" spans="1:13" s="20" customFormat="1" x14ac:dyDescent="0.25">
      <c r="A18" s="31" t="s">
        <v>14</v>
      </c>
      <c r="B18" s="65" t="s">
        <v>83</v>
      </c>
      <c r="C18" s="31">
        <v>2250</v>
      </c>
      <c r="D18" s="31">
        <v>11</v>
      </c>
      <c r="E18" s="33">
        <f t="shared" ref="E18" si="17">IF(C18="","",C18*D18/1000)</f>
        <v>24.75</v>
      </c>
      <c r="F18" s="34">
        <v>72.400000000000006</v>
      </c>
      <c r="G18" s="33">
        <f t="shared" ref="G18" si="18">IF(E18="","",E18*F18)</f>
        <v>1791.9</v>
      </c>
      <c r="H18" s="31" t="s">
        <v>85</v>
      </c>
      <c r="I18" s="68" t="s">
        <v>169</v>
      </c>
      <c r="J18" s="21" t="s">
        <v>168</v>
      </c>
      <c r="K18" s="21" t="s">
        <v>115</v>
      </c>
      <c r="L18" s="21" t="str">
        <f t="shared" si="2"/>
        <v>Балка 25К2 L=2250мм 11шт;</v>
      </c>
      <c r="M18" s="20" t="s">
        <v>170</v>
      </c>
    </row>
    <row r="19" spans="1:13" s="20" customFormat="1" x14ac:dyDescent="0.25">
      <c r="A19" s="31" t="s">
        <v>14</v>
      </c>
      <c r="B19" s="65" t="s">
        <v>144</v>
      </c>
      <c r="C19" s="31">
        <v>950</v>
      </c>
      <c r="D19" s="31">
        <v>1</v>
      </c>
      <c r="E19" s="33">
        <f t="shared" ref="E19" si="19">IF(C19="","",C19*D19/1000)</f>
        <v>0.95</v>
      </c>
      <c r="F19" s="34">
        <v>44.1</v>
      </c>
      <c r="G19" s="33">
        <f t="shared" ref="G19" si="20">IF(E19="","",E19*F19)</f>
        <v>41.894999999999996</v>
      </c>
      <c r="H19" s="31"/>
      <c r="I19" s="68" t="s">
        <v>169</v>
      </c>
      <c r="J19" s="21" t="s">
        <v>168</v>
      </c>
      <c r="K19" s="21" t="s">
        <v>115</v>
      </c>
      <c r="L19" s="21" t="str">
        <f t="shared" si="2"/>
        <v>Балка 25Ш1 L=950мм 1шт;</v>
      </c>
      <c r="M19" s="20" t="s">
        <v>170</v>
      </c>
    </row>
    <row r="20" spans="1:13" s="20" customFormat="1" x14ac:dyDescent="0.25">
      <c r="A20" s="31" t="s">
        <v>14</v>
      </c>
      <c r="B20" s="65" t="s">
        <v>144</v>
      </c>
      <c r="C20" s="31">
        <v>1260</v>
      </c>
      <c r="D20" s="31">
        <v>1</v>
      </c>
      <c r="E20" s="33">
        <f t="shared" ref="E20:E21" si="21">IF(C20="","",C20*D20/1000)</f>
        <v>1.26</v>
      </c>
      <c r="F20" s="34">
        <v>44.1</v>
      </c>
      <c r="G20" s="33">
        <f t="shared" ref="G20:G21" si="22">IF(E20="","",E20*F20)</f>
        <v>55.566000000000003</v>
      </c>
      <c r="H20" s="31"/>
      <c r="I20" s="68" t="s">
        <v>169</v>
      </c>
      <c r="J20" s="21" t="s">
        <v>168</v>
      </c>
      <c r="K20" s="21" t="s">
        <v>115</v>
      </c>
      <c r="L20" s="21" t="str">
        <f t="shared" si="2"/>
        <v>Балка 25Ш1 L=1260мм 1шт;</v>
      </c>
      <c r="M20" s="20" t="s">
        <v>170</v>
      </c>
    </row>
    <row r="21" spans="1:13" s="20" customFormat="1" x14ac:dyDescent="0.25">
      <c r="A21" s="31" t="s">
        <v>14</v>
      </c>
      <c r="B21" s="65" t="s">
        <v>145</v>
      </c>
      <c r="C21" s="31">
        <v>2870</v>
      </c>
      <c r="D21" s="31">
        <v>1</v>
      </c>
      <c r="E21" s="33">
        <f t="shared" si="21"/>
        <v>2.87</v>
      </c>
      <c r="F21" s="34">
        <v>42.8</v>
      </c>
      <c r="G21" s="33">
        <f t="shared" si="22"/>
        <v>122.836</v>
      </c>
      <c r="H21" s="31"/>
      <c r="I21" s="68" t="s">
        <v>169</v>
      </c>
      <c r="J21" s="21" t="s">
        <v>168</v>
      </c>
      <c r="K21" s="21" t="s">
        <v>115</v>
      </c>
      <c r="L21" s="21" t="str">
        <f t="shared" si="2"/>
        <v>Балка 27С L=2870мм 1шт;</v>
      </c>
      <c r="M21" s="20" t="s">
        <v>170</v>
      </c>
    </row>
    <row r="22" spans="1:13" s="20" customFormat="1" x14ac:dyDescent="0.25">
      <c r="A22" s="31" t="s">
        <v>14</v>
      </c>
      <c r="B22" s="65" t="s">
        <v>110</v>
      </c>
      <c r="C22" s="31">
        <v>4400</v>
      </c>
      <c r="D22" s="31">
        <v>1</v>
      </c>
      <c r="E22" s="33">
        <f t="shared" ref="E22:E25" si="23">IF(C22="","",C22*D22/1000)</f>
        <v>4.4000000000000004</v>
      </c>
      <c r="F22" s="34">
        <v>36.6</v>
      </c>
      <c r="G22" s="33">
        <f t="shared" ref="G22:G25" si="24">IF(E22="","",E22*F22)</f>
        <v>161.04000000000002</v>
      </c>
      <c r="H22" s="31"/>
      <c r="I22" s="68" t="s">
        <v>169</v>
      </c>
      <c r="J22" s="21" t="s">
        <v>168</v>
      </c>
      <c r="K22" s="21" t="s">
        <v>115</v>
      </c>
      <c r="L22" s="21" t="str">
        <f t="shared" si="2"/>
        <v>Балка 30Б2 L=4400мм 1шт;</v>
      </c>
      <c r="M22" s="20" t="s">
        <v>170</v>
      </c>
    </row>
    <row r="23" spans="1:13" s="20" customFormat="1" x14ac:dyDescent="0.25">
      <c r="A23" s="31" t="s">
        <v>14</v>
      </c>
      <c r="B23" s="65" t="s">
        <v>67</v>
      </c>
      <c r="C23" s="31">
        <v>1910</v>
      </c>
      <c r="D23" s="31">
        <v>1</v>
      </c>
      <c r="E23" s="33">
        <f t="shared" ref="E23" si="25">IF(C23="","",C23*D23/1000)</f>
        <v>1.91</v>
      </c>
      <c r="F23" s="34">
        <v>56.8</v>
      </c>
      <c r="G23" s="33">
        <f t="shared" ref="G23" si="26">IF(E23="","",E23*F23)</f>
        <v>108.48799999999999</v>
      </c>
      <c r="H23" s="31"/>
      <c r="I23" s="68" t="s">
        <v>169</v>
      </c>
      <c r="J23" s="21" t="s">
        <v>168</v>
      </c>
      <c r="K23" s="21" t="s">
        <v>115</v>
      </c>
      <c r="L23" s="21" t="str">
        <f t="shared" si="2"/>
        <v>Балка 30Ш1 L=1910мм 1шт;</v>
      </c>
      <c r="M23" s="20" t="s">
        <v>170</v>
      </c>
    </row>
    <row r="24" spans="1:13" s="20" customFormat="1" x14ac:dyDescent="0.25">
      <c r="A24" s="31" t="s">
        <v>14</v>
      </c>
      <c r="B24" s="65" t="s">
        <v>67</v>
      </c>
      <c r="C24" s="31">
        <v>1915</v>
      </c>
      <c r="D24" s="31">
        <v>1</v>
      </c>
      <c r="E24" s="33">
        <f t="shared" si="23"/>
        <v>1.915</v>
      </c>
      <c r="F24" s="34">
        <v>56.8</v>
      </c>
      <c r="G24" s="33">
        <f t="shared" si="24"/>
        <v>108.77199999999999</v>
      </c>
      <c r="H24" s="31"/>
      <c r="I24" s="68" t="s">
        <v>169</v>
      </c>
      <c r="J24" s="21" t="s">
        <v>168</v>
      </c>
      <c r="K24" s="21" t="s">
        <v>115</v>
      </c>
      <c r="L24" s="21" t="str">
        <f t="shared" si="2"/>
        <v>Балка 30Ш1 L=1915мм 1шт;</v>
      </c>
      <c r="M24" s="20" t="s">
        <v>170</v>
      </c>
    </row>
    <row r="25" spans="1:13" s="20" customFormat="1" x14ac:dyDescent="0.25">
      <c r="A25" s="31" t="s">
        <v>14</v>
      </c>
      <c r="B25" s="65" t="s">
        <v>67</v>
      </c>
      <c r="C25" s="31">
        <v>6670</v>
      </c>
      <c r="D25" s="31">
        <v>1</v>
      </c>
      <c r="E25" s="33">
        <f t="shared" si="23"/>
        <v>6.67</v>
      </c>
      <c r="F25" s="34">
        <v>56.8</v>
      </c>
      <c r="G25" s="33">
        <f t="shared" si="24"/>
        <v>378.85599999999999</v>
      </c>
      <c r="H25" s="31"/>
      <c r="I25" s="68" t="s">
        <v>169</v>
      </c>
      <c r="J25" s="21" t="s">
        <v>168</v>
      </c>
      <c r="K25" s="21" t="s">
        <v>115</v>
      </c>
      <c r="L25" s="21" t="str">
        <f t="shared" si="2"/>
        <v>Балка 30Ш1 L=6670мм 1шт;</v>
      </c>
      <c r="M25" s="20" t="s">
        <v>170</v>
      </c>
    </row>
    <row r="26" spans="1:13" s="3" customFormat="1" x14ac:dyDescent="0.25">
      <c r="A26" s="8" t="s">
        <v>14</v>
      </c>
      <c r="B26" s="65" t="s">
        <v>17</v>
      </c>
      <c r="C26" s="31">
        <v>4050</v>
      </c>
      <c r="D26" s="31">
        <v>1</v>
      </c>
      <c r="E26" s="16">
        <f t="shared" ref="E26:E51" si="27">IF(C26="","",C26*D26/1000)</f>
        <v>4.05</v>
      </c>
      <c r="F26" s="34">
        <v>87</v>
      </c>
      <c r="G26" s="16">
        <f t="shared" ref="G26:G51" si="28">IF(E26="","",E26*F26)</f>
        <v>352.34999999999997</v>
      </c>
      <c r="H26" s="8"/>
      <c r="I26" s="68" t="s">
        <v>169</v>
      </c>
      <c r="J26" s="21" t="s">
        <v>168</v>
      </c>
      <c r="K26" s="21" t="s">
        <v>115</v>
      </c>
      <c r="L26" s="21" t="str">
        <f t="shared" si="2"/>
        <v>Балка 30К1 L=4050мм 1шт;</v>
      </c>
      <c r="M26" s="20" t="s">
        <v>170</v>
      </c>
    </row>
    <row r="27" spans="1:13" s="20" customFormat="1" x14ac:dyDescent="0.25">
      <c r="A27" s="31" t="s">
        <v>14</v>
      </c>
      <c r="B27" s="65" t="s">
        <v>68</v>
      </c>
      <c r="C27" s="31">
        <v>1260</v>
      </c>
      <c r="D27" s="31">
        <v>1</v>
      </c>
      <c r="E27" s="33">
        <f t="shared" ref="E27:E33" si="29">IF(C27="","",C27*D27/1000)</f>
        <v>1.26</v>
      </c>
      <c r="F27" s="34">
        <v>41.4</v>
      </c>
      <c r="G27" s="33">
        <f t="shared" ref="G27:G33" si="30">IF(E27="","",E27*F27)</f>
        <v>52.164000000000001</v>
      </c>
      <c r="H27" s="31"/>
      <c r="I27" s="68" t="s">
        <v>169</v>
      </c>
      <c r="J27" s="21" t="s">
        <v>168</v>
      </c>
      <c r="K27" s="21" t="s">
        <v>115</v>
      </c>
      <c r="L27" s="21" t="str">
        <f t="shared" si="2"/>
        <v>Балка 35Б1 L=1260мм 1шт;</v>
      </c>
      <c r="M27" s="20" t="s">
        <v>170</v>
      </c>
    </row>
    <row r="28" spans="1:13" s="20" customFormat="1" x14ac:dyDescent="0.25">
      <c r="A28" s="31" t="s">
        <v>14</v>
      </c>
      <c r="B28" s="65" t="s">
        <v>68</v>
      </c>
      <c r="C28" s="31">
        <v>3350</v>
      </c>
      <c r="D28" s="31">
        <v>1</v>
      </c>
      <c r="E28" s="33">
        <f t="shared" si="29"/>
        <v>3.35</v>
      </c>
      <c r="F28" s="34">
        <v>41.4</v>
      </c>
      <c r="G28" s="33">
        <f t="shared" si="30"/>
        <v>138.69</v>
      </c>
      <c r="H28" s="31"/>
      <c r="I28" s="68" t="s">
        <v>169</v>
      </c>
      <c r="J28" s="21" t="s">
        <v>168</v>
      </c>
      <c r="K28" s="21" t="s">
        <v>115</v>
      </c>
      <c r="L28" s="21" t="str">
        <f t="shared" si="2"/>
        <v>Балка 35Б1 L=3350мм 1шт;</v>
      </c>
      <c r="M28" s="20" t="s">
        <v>170</v>
      </c>
    </row>
    <row r="29" spans="1:13" s="20" customFormat="1" x14ac:dyDescent="0.25">
      <c r="A29" s="31" t="s">
        <v>14</v>
      </c>
      <c r="B29" s="65" t="s">
        <v>68</v>
      </c>
      <c r="C29" s="31">
        <v>6500</v>
      </c>
      <c r="D29" s="31">
        <v>1</v>
      </c>
      <c r="E29" s="33">
        <f t="shared" si="29"/>
        <v>6.5</v>
      </c>
      <c r="F29" s="34">
        <v>41.4</v>
      </c>
      <c r="G29" s="33">
        <f t="shared" si="30"/>
        <v>269.09999999999997</v>
      </c>
      <c r="H29" s="31"/>
      <c r="I29" s="68" t="s">
        <v>169</v>
      </c>
      <c r="J29" s="21" t="s">
        <v>168</v>
      </c>
      <c r="K29" s="21" t="s">
        <v>115</v>
      </c>
      <c r="L29" s="21" t="str">
        <f t="shared" si="2"/>
        <v>Балка 35Б1 L=6500мм 1шт;</v>
      </c>
      <c r="M29" s="20" t="s">
        <v>170</v>
      </c>
    </row>
    <row r="30" spans="1:13" s="20" customFormat="1" x14ac:dyDescent="0.25">
      <c r="A30" s="31" t="s">
        <v>14</v>
      </c>
      <c r="B30" s="65" t="s">
        <v>68</v>
      </c>
      <c r="C30" s="31">
        <v>3450</v>
      </c>
      <c r="D30" s="31">
        <v>1</v>
      </c>
      <c r="E30" s="33">
        <f t="shared" ref="E30" si="31">IF(C30="","",C30*D30/1000)</f>
        <v>3.45</v>
      </c>
      <c r="F30" s="34">
        <v>41.4</v>
      </c>
      <c r="G30" s="33">
        <f t="shared" ref="G30" si="32">IF(E30="","",E30*F30)</f>
        <v>142.83000000000001</v>
      </c>
      <c r="H30" s="31"/>
      <c r="I30" s="68" t="s">
        <v>169</v>
      </c>
      <c r="J30" s="21" t="s">
        <v>168</v>
      </c>
      <c r="K30" s="21" t="s">
        <v>115</v>
      </c>
      <c r="L30" s="21" t="str">
        <f t="shared" si="2"/>
        <v>Балка 35Б1 L=3450мм 1шт;</v>
      </c>
      <c r="M30" s="20" t="s">
        <v>170</v>
      </c>
    </row>
    <row r="31" spans="1:13" s="20" customFormat="1" x14ac:dyDescent="0.25">
      <c r="A31" s="31" t="s">
        <v>14</v>
      </c>
      <c r="B31" s="65" t="s">
        <v>68</v>
      </c>
      <c r="C31" s="31">
        <v>3470</v>
      </c>
      <c r="D31" s="31">
        <v>1</v>
      </c>
      <c r="E31" s="33">
        <f t="shared" si="29"/>
        <v>3.47</v>
      </c>
      <c r="F31" s="34">
        <v>41.4</v>
      </c>
      <c r="G31" s="33">
        <f t="shared" si="30"/>
        <v>143.65800000000002</v>
      </c>
      <c r="H31" s="31"/>
      <c r="I31" s="68" t="s">
        <v>169</v>
      </c>
      <c r="J31" s="21" t="s">
        <v>168</v>
      </c>
      <c r="K31" s="21" t="s">
        <v>115</v>
      </c>
      <c r="L31" s="21" t="str">
        <f t="shared" si="2"/>
        <v>Балка 35Б1 L=3470мм 1шт;</v>
      </c>
      <c r="M31" s="20" t="s">
        <v>170</v>
      </c>
    </row>
    <row r="32" spans="1:13" s="20" customFormat="1" x14ac:dyDescent="0.25">
      <c r="A32" s="31" t="s">
        <v>14</v>
      </c>
      <c r="B32" s="65" t="s">
        <v>108</v>
      </c>
      <c r="C32" s="31">
        <v>1380</v>
      </c>
      <c r="D32" s="31">
        <v>1</v>
      </c>
      <c r="E32" s="33">
        <f t="shared" ref="E32" si="33">IF(C32="","",C32*D32/1000)</f>
        <v>1.38</v>
      </c>
      <c r="F32" s="34">
        <v>49.6</v>
      </c>
      <c r="G32" s="33">
        <f t="shared" ref="G32" si="34">IF(E32="","",E32*F32)</f>
        <v>68.447999999999993</v>
      </c>
      <c r="H32" s="31"/>
      <c r="I32" s="68" t="s">
        <v>169</v>
      </c>
      <c r="J32" s="21" t="s">
        <v>168</v>
      </c>
      <c r="K32" s="21" t="s">
        <v>115</v>
      </c>
      <c r="L32" s="21" t="str">
        <f t="shared" si="2"/>
        <v>Балка 35Б2 L=1380мм 1шт;</v>
      </c>
      <c r="M32" s="20" t="s">
        <v>170</v>
      </c>
    </row>
    <row r="33" spans="1:13" s="3" customFormat="1" x14ac:dyDescent="0.25">
      <c r="A33" s="8" t="s">
        <v>14</v>
      </c>
      <c r="B33" s="65" t="s">
        <v>108</v>
      </c>
      <c r="C33" s="31">
        <v>3050</v>
      </c>
      <c r="D33" s="31">
        <v>2</v>
      </c>
      <c r="E33" s="16">
        <f t="shared" si="29"/>
        <v>6.1</v>
      </c>
      <c r="F33" s="34">
        <v>49.6</v>
      </c>
      <c r="G33" s="16">
        <f t="shared" si="30"/>
        <v>302.56</v>
      </c>
      <c r="H33" s="8"/>
      <c r="I33" s="68" t="s">
        <v>169</v>
      </c>
      <c r="J33" s="21" t="s">
        <v>168</v>
      </c>
      <c r="K33" s="21" t="s">
        <v>115</v>
      </c>
      <c r="L33" s="21" t="str">
        <f t="shared" si="2"/>
        <v>Балка 35Б2 L=3050мм 2шт;</v>
      </c>
      <c r="M33" s="20" t="s">
        <v>170</v>
      </c>
    </row>
    <row r="34" spans="1:13" s="20" customFormat="1" x14ac:dyDescent="0.25">
      <c r="A34" s="31" t="s">
        <v>14</v>
      </c>
      <c r="B34" s="65" t="s">
        <v>17</v>
      </c>
      <c r="C34" s="31">
        <v>1300</v>
      </c>
      <c r="D34" s="31">
        <v>1</v>
      </c>
      <c r="E34" s="33">
        <f t="shared" ref="E34" si="35">IF(C34="","",C34*D34/1000)</f>
        <v>1.3</v>
      </c>
      <c r="F34" s="34">
        <v>87</v>
      </c>
      <c r="G34" s="33">
        <f t="shared" ref="G34" si="36">IF(E34="","",E34*F34)</f>
        <v>113.10000000000001</v>
      </c>
      <c r="H34" s="35"/>
      <c r="I34" s="68" t="s">
        <v>169</v>
      </c>
      <c r="J34" s="21" t="s">
        <v>168</v>
      </c>
      <c r="K34" s="21" t="s">
        <v>115</v>
      </c>
      <c r="L34" s="21" t="str">
        <f t="shared" si="2"/>
        <v>Балка 30К1 L=1300мм 1шт;</v>
      </c>
      <c r="M34" s="20" t="s">
        <v>170</v>
      </c>
    </row>
    <row r="35" spans="1:13" s="20" customFormat="1" x14ac:dyDescent="0.25">
      <c r="A35" s="31" t="s">
        <v>14</v>
      </c>
      <c r="B35" s="65" t="s">
        <v>74</v>
      </c>
      <c r="C35" s="31">
        <v>1390</v>
      </c>
      <c r="D35" s="31">
        <v>2</v>
      </c>
      <c r="E35" s="33">
        <f t="shared" ref="E35" si="37">IF(C35="","",C35*D35/1000)</f>
        <v>2.78</v>
      </c>
      <c r="F35" s="34">
        <v>110</v>
      </c>
      <c r="G35" s="33">
        <f t="shared" ref="G35" si="38">IF(E35="","",E35*F35)</f>
        <v>305.79999999999995</v>
      </c>
      <c r="H35" s="31"/>
      <c r="I35" s="68" t="s">
        <v>169</v>
      </c>
      <c r="J35" s="21" t="s">
        <v>168</v>
      </c>
      <c r="K35" s="21" t="s">
        <v>115</v>
      </c>
      <c r="L35" s="21" t="str">
        <f t="shared" si="2"/>
        <v>Балка 35К1 L=1390мм 2шт;</v>
      </c>
      <c r="M35" s="20" t="s">
        <v>170</v>
      </c>
    </row>
    <row r="36" spans="1:13" s="20" customFormat="1" x14ac:dyDescent="0.25">
      <c r="A36" s="31" t="s">
        <v>14</v>
      </c>
      <c r="B36" s="65" t="s">
        <v>15</v>
      </c>
      <c r="C36" s="31">
        <v>5800</v>
      </c>
      <c r="D36" s="31">
        <v>1</v>
      </c>
      <c r="E36" s="33">
        <f t="shared" ref="E36:E41" si="39">IF(C36="","",C36*D36/1000)</f>
        <v>5.8</v>
      </c>
      <c r="F36" s="34">
        <v>96</v>
      </c>
      <c r="G36" s="33">
        <f t="shared" ref="G36:G41" si="40">IF(E36="","",E36*F36)</f>
        <v>556.79999999999995</v>
      </c>
      <c r="H36" s="35"/>
      <c r="I36" s="68" t="s">
        <v>169</v>
      </c>
      <c r="J36" s="21" t="s">
        <v>168</v>
      </c>
      <c r="K36" s="21" t="s">
        <v>115</v>
      </c>
      <c r="L36" s="21" t="str">
        <f t="shared" si="2"/>
        <v>Балка 40Ш1 L=5800мм 1шт;</v>
      </c>
      <c r="M36" s="20" t="s">
        <v>170</v>
      </c>
    </row>
    <row r="37" spans="1:13" s="20" customFormat="1" x14ac:dyDescent="0.25">
      <c r="A37" s="31" t="s">
        <v>14</v>
      </c>
      <c r="B37" s="65" t="s">
        <v>15</v>
      </c>
      <c r="C37" s="31">
        <v>1330</v>
      </c>
      <c r="D37" s="31">
        <v>1</v>
      </c>
      <c r="E37" s="33">
        <f t="shared" si="39"/>
        <v>1.33</v>
      </c>
      <c r="F37" s="34">
        <v>96</v>
      </c>
      <c r="G37" s="33">
        <f t="shared" si="40"/>
        <v>127.68</v>
      </c>
      <c r="H37" s="35"/>
      <c r="I37" s="68" t="s">
        <v>169</v>
      </c>
      <c r="J37" s="21" t="s">
        <v>168</v>
      </c>
      <c r="K37" s="21" t="s">
        <v>115</v>
      </c>
      <c r="L37" s="21" t="str">
        <f t="shared" si="2"/>
        <v>Балка 40Ш1 L=1330мм 1шт;</v>
      </c>
      <c r="M37" s="20" t="s">
        <v>170</v>
      </c>
    </row>
    <row r="38" spans="1:13" s="20" customFormat="1" x14ac:dyDescent="0.25">
      <c r="A38" s="31" t="s">
        <v>14</v>
      </c>
      <c r="B38" s="65" t="s">
        <v>148</v>
      </c>
      <c r="C38" s="31">
        <v>1230</v>
      </c>
      <c r="D38" s="31">
        <v>1</v>
      </c>
      <c r="E38" s="33">
        <f t="shared" si="39"/>
        <v>1.23</v>
      </c>
      <c r="F38" s="34">
        <v>106.7</v>
      </c>
      <c r="G38" s="33">
        <f t="shared" si="40"/>
        <v>131.24100000000001</v>
      </c>
      <c r="H38" s="35"/>
      <c r="I38" s="68" t="s">
        <v>169</v>
      </c>
      <c r="J38" s="21" t="s">
        <v>168</v>
      </c>
      <c r="K38" s="21" t="s">
        <v>115</v>
      </c>
      <c r="L38" s="21" t="str">
        <f t="shared" si="2"/>
        <v>Балка 40Ш2 L=1230мм 1шт;</v>
      </c>
      <c r="M38" s="20" t="s">
        <v>170</v>
      </c>
    </row>
    <row r="39" spans="1:13" s="20" customFormat="1" x14ac:dyDescent="0.25">
      <c r="A39" s="31" t="s">
        <v>14</v>
      </c>
      <c r="B39" s="65" t="s">
        <v>109</v>
      </c>
      <c r="C39" s="31">
        <v>1750</v>
      </c>
      <c r="D39" s="31">
        <v>1</v>
      </c>
      <c r="E39" s="33">
        <f t="shared" ref="E39" si="41">IF(C39="","",C39*D39/1000)</f>
        <v>1.75</v>
      </c>
      <c r="F39" s="34">
        <v>146.6</v>
      </c>
      <c r="G39" s="33">
        <f t="shared" ref="G39" si="42">IF(E39="","",E39*F39)</f>
        <v>256.55</v>
      </c>
      <c r="H39" s="35"/>
      <c r="I39" s="68" t="s">
        <v>169</v>
      </c>
      <c r="J39" s="21" t="s">
        <v>168</v>
      </c>
      <c r="K39" s="21" t="s">
        <v>115</v>
      </c>
      <c r="L39" s="21" t="str">
        <f t="shared" si="2"/>
        <v>Балка 40К1 L=1750мм 1шт;</v>
      </c>
      <c r="M39" s="20" t="s">
        <v>170</v>
      </c>
    </row>
    <row r="40" spans="1:13" s="20" customFormat="1" x14ac:dyDescent="0.25">
      <c r="A40" s="31" t="s">
        <v>14</v>
      </c>
      <c r="B40" s="65" t="s">
        <v>109</v>
      </c>
      <c r="C40" s="31">
        <v>5500</v>
      </c>
      <c r="D40" s="31">
        <v>1</v>
      </c>
      <c r="E40" s="33">
        <f t="shared" si="39"/>
        <v>5.5</v>
      </c>
      <c r="F40" s="34">
        <v>146.6</v>
      </c>
      <c r="G40" s="33">
        <f t="shared" si="40"/>
        <v>806.3</v>
      </c>
      <c r="H40" s="35"/>
      <c r="I40" s="68" t="s">
        <v>169</v>
      </c>
      <c r="J40" s="21" t="s">
        <v>168</v>
      </c>
      <c r="K40" s="21" t="s">
        <v>115</v>
      </c>
      <c r="L40" s="21" t="str">
        <f t="shared" si="2"/>
        <v>Балка 40К1 L=5500мм 1шт;</v>
      </c>
      <c r="M40" s="20" t="s">
        <v>170</v>
      </c>
    </row>
    <row r="41" spans="1:13" s="20" customFormat="1" x14ac:dyDescent="0.25">
      <c r="A41" s="31" t="s">
        <v>14</v>
      </c>
      <c r="B41" s="65" t="s">
        <v>149</v>
      </c>
      <c r="C41" s="31">
        <v>790</v>
      </c>
      <c r="D41" s="31">
        <v>1</v>
      </c>
      <c r="E41" s="33">
        <f t="shared" si="39"/>
        <v>0.79</v>
      </c>
      <c r="F41" s="34">
        <v>123.5</v>
      </c>
      <c r="G41" s="33">
        <f t="shared" si="40"/>
        <v>97.564999999999998</v>
      </c>
      <c r="H41" s="35"/>
      <c r="I41" s="68" t="s">
        <v>169</v>
      </c>
      <c r="J41" s="21" t="s">
        <v>168</v>
      </c>
      <c r="K41" s="21" t="s">
        <v>115</v>
      </c>
      <c r="L41" s="21" t="str">
        <f t="shared" si="2"/>
        <v>Балка 45Ш1 L=790мм 1шт;</v>
      </c>
      <c r="M41" s="20" t="s">
        <v>170</v>
      </c>
    </row>
    <row r="42" spans="1:13" s="20" customFormat="1" x14ac:dyDescent="0.25">
      <c r="A42" s="31" t="s">
        <v>14</v>
      </c>
      <c r="B42" s="65" t="s">
        <v>150</v>
      </c>
      <c r="C42" s="31">
        <v>1620</v>
      </c>
      <c r="D42" s="31">
        <v>1</v>
      </c>
      <c r="E42" s="33">
        <f>IF(C42="","",C42*D42/1000)</f>
        <v>1.62</v>
      </c>
      <c r="F42" s="34">
        <v>138.4</v>
      </c>
      <c r="G42" s="33">
        <f>IF(E42="","",E42*F42)</f>
        <v>224.20800000000003</v>
      </c>
      <c r="H42" s="31"/>
      <c r="I42" s="68" t="s">
        <v>169</v>
      </c>
      <c r="J42" s="21" t="s">
        <v>168</v>
      </c>
      <c r="K42" s="21" t="s">
        <v>115</v>
      </c>
      <c r="L42" s="21" t="str">
        <f t="shared" si="2"/>
        <v>Балка 50Ш2 L=1620мм 1шт;</v>
      </c>
      <c r="M42" s="20" t="s">
        <v>170</v>
      </c>
    </row>
    <row r="43" spans="1:13" s="3" customFormat="1" x14ac:dyDescent="0.25">
      <c r="A43" s="8" t="s">
        <v>14</v>
      </c>
      <c r="B43" s="65" t="s">
        <v>16</v>
      </c>
      <c r="C43" s="31">
        <v>1140</v>
      </c>
      <c r="D43" s="31">
        <v>1</v>
      </c>
      <c r="E43" s="16">
        <f>IF(C43="","",C43*D43/1000)</f>
        <v>1.1399999999999999</v>
      </c>
      <c r="F43" s="17">
        <v>174</v>
      </c>
      <c r="G43" s="16">
        <f>IF(E43="","",E43*F43)</f>
        <v>198.35999999999999</v>
      </c>
      <c r="H43" s="8"/>
      <c r="I43" s="68" t="s">
        <v>169</v>
      </c>
      <c r="J43" s="21" t="s">
        <v>168</v>
      </c>
      <c r="K43" s="21" t="s">
        <v>115</v>
      </c>
      <c r="L43" s="21" t="str">
        <f t="shared" si="2"/>
        <v>Балка 50Ш4 L=1140мм 1шт;</v>
      </c>
      <c r="M43" s="20" t="s">
        <v>170</v>
      </c>
    </row>
    <row r="44" spans="1:13" s="3" customFormat="1" x14ac:dyDescent="0.25">
      <c r="A44" s="8" t="s">
        <v>14</v>
      </c>
      <c r="B44" s="65" t="s">
        <v>16</v>
      </c>
      <c r="C44" s="31">
        <v>1560</v>
      </c>
      <c r="D44" s="31">
        <v>1</v>
      </c>
      <c r="E44" s="16">
        <f>IF(C44="","",C44*D44/1000)</f>
        <v>1.56</v>
      </c>
      <c r="F44" s="17">
        <v>174</v>
      </c>
      <c r="G44" s="16">
        <f>IF(E44="","",E44*F44)</f>
        <v>271.44</v>
      </c>
      <c r="H44" s="8"/>
      <c r="I44" s="68" t="s">
        <v>169</v>
      </c>
      <c r="J44" s="21" t="s">
        <v>168</v>
      </c>
      <c r="K44" s="21" t="s">
        <v>115</v>
      </c>
      <c r="L44" s="21" t="str">
        <f t="shared" si="2"/>
        <v>Балка 50Ш4 L=1560мм 1шт;</v>
      </c>
      <c r="M44" s="20" t="s">
        <v>170</v>
      </c>
    </row>
    <row r="45" spans="1:13" s="3" customFormat="1" x14ac:dyDescent="0.25">
      <c r="A45" s="8" t="s">
        <v>14</v>
      </c>
      <c r="B45" s="65" t="s">
        <v>16</v>
      </c>
      <c r="C45" s="31">
        <v>1600</v>
      </c>
      <c r="D45" s="31">
        <v>1</v>
      </c>
      <c r="E45" s="16">
        <f t="shared" si="27"/>
        <v>1.6</v>
      </c>
      <c r="F45" s="17">
        <v>174</v>
      </c>
      <c r="G45" s="16">
        <f t="shared" si="28"/>
        <v>278.40000000000003</v>
      </c>
      <c r="H45" s="18"/>
      <c r="I45" s="68" t="s">
        <v>169</v>
      </c>
      <c r="J45" s="21" t="s">
        <v>168</v>
      </c>
      <c r="K45" s="21" t="s">
        <v>115</v>
      </c>
      <c r="L45" s="21" t="str">
        <f t="shared" si="2"/>
        <v>Балка 50Ш4 L=1600мм 1шт;</v>
      </c>
      <c r="M45" s="20" t="s">
        <v>170</v>
      </c>
    </row>
    <row r="46" spans="1:13" s="20" customFormat="1" x14ac:dyDescent="0.25">
      <c r="A46" s="31" t="s">
        <v>14</v>
      </c>
      <c r="B46" s="65" t="s">
        <v>16</v>
      </c>
      <c r="C46" s="31">
        <v>6840</v>
      </c>
      <c r="D46" s="31">
        <v>1</v>
      </c>
      <c r="E46" s="33">
        <f t="shared" ref="E46" si="43">IF(C46="","",C46*D46/1000)</f>
        <v>6.84</v>
      </c>
      <c r="F46" s="34">
        <v>174</v>
      </c>
      <c r="G46" s="33">
        <f t="shared" ref="G46" si="44">IF(E46="","",E46*F46)</f>
        <v>1190.1600000000001</v>
      </c>
      <c r="H46" s="31"/>
      <c r="I46" s="68" t="s">
        <v>169</v>
      </c>
      <c r="J46" s="21" t="s">
        <v>168</v>
      </c>
      <c r="K46" s="21" t="s">
        <v>115</v>
      </c>
      <c r="L46" s="21" t="str">
        <f t="shared" si="2"/>
        <v>Балка 50Ш4 L=6840мм 1шт;</v>
      </c>
      <c r="M46" s="20" t="s">
        <v>170</v>
      </c>
    </row>
    <row r="47" spans="1:13" s="3" customFormat="1" x14ac:dyDescent="0.25">
      <c r="A47" s="31" t="s">
        <v>14</v>
      </c>
      <c r="B47" s="65" t="s">
        <v>146</v>
      </c>
      <c r="C47" s="31">
        <v>2890</v>
      </c>
      <c r="D47" s="31">
        <v>1</v>
      </c>
      <c r="E47" s="16">
        <f t="shared" si="27"/>
        <v>2.89</v>
      </c>
      <c r="F47" s="17">
        <v>81</v>
      </c>
      <c r="G47" s="16">
        <f t="shared" si="28"/>
        <v>234.09</v>
      </c>
      <c r="H47" s="8"/>
      <c r="I47" s="68" t="s">
        <v>169</v>
      </c>
      <c r="J47" s="21" t="s">
        <v>168</v>
      </c>
      <c r="K47" s="21" t="s">
        <v>115</v>
      </c>
      <c r="L47" s="21" t="str">
        <f t="shared" si="2"/>
        <v>Балка 50Б2 L=2890мм 1шт;</v>
      </c>
      <c r="M47" s="20" t="s">
        <v>170</v>
      </c>
    </row>
    <row r="48" spans="1:13" s="3" customFormat="1" x14ac:dyDescent="0.25">
      <c r="A48" s="31" t="s">
        <v>14</v>
      </c>
      <c r="B48" s="65" t="s">
        <v>147</v>
      </c>
      <c r="C48" s="31">
        <v>4500</v>
      </c>
      <c r="D48" s="31">
        <v>1</v>
      </c>
      <c r="E48" s="16">
        <f t="shared" si="27"/>
        <v>4.5</v>
      </c>
      <c r="F48" s="17">
        <v>98</v>
      </c>
      <c r="G48" s="16">
        <f t="shared" si="28"/>
        <v>441</v>
      </c>
      <c r="H48" s="8"/>
      <c r="I48" s="68" t="s">
        <v>169</v>
      </c>
      <c r="J48" s="21" t="s">
        <v>168</v>
      </c>
      <c r="K48" s="21" t="s">
        <v>115</v>
      </c>
      <c r="L48" s="21" t="str">
        <f t="shared" si="2"/>
        <v>Балка 55Б2 L=4500мм 1шт;</v>
      </c>
      <c r="M48" s="20" t="s">
        <v>170</v>
      </c>
    </row>
    <row r="49" spans="1:8" s="3" customFormat="1" x14ac:dyDescent="0.25">
      <c r="A49" s="31" t="s">
        <v>14</v>
      </c>
      <c r="B49" s="30"/>
      <c r="C49" s="31"/>
      <c r="D49" s="31"/>
      <c r="E49" s="16" t="str">
        <f t="shared" si="27"/>
        <v/>
      </c>
      <c r="F49" s="17"/>
      <c r="G49" s="16" t="str">
        <f t="shared" si="28"/>
        <v/>
      </c>
      <c r="H49" s="8"/>
    </row>
    <row r="50" spans="1:8" s="3" customFormat="1" x14ac:dyDescent="0.25">
      <c r="A50" s="31" t="s">
        <v>14</v>
      </c>
      <c r="B50" s="30"/>
      <c r="C50" s="31"/>
      <c r="D50" s="31"/>
      <c r="E50" s="16" t="str">
        <f t="shared" si="27"/>
        <v/>
      </c>
      <c r="F50" s="17"/>
      <c r="G50" s="16" t="str">
        <f t="shared" si="28"/>
        <v/>
      </c>
      <c r="H50" s="8"/>
    </row>
    <row r="51" spans="1:8" s="3" customFormat="1" x14ac:dyDescent="0.25">
      <c r="A51" s="31" t="s">
        <v>14</v>
      </c>
      <c r="B51" s="30"/>
      <c r="C51" s="31"/>
      <c r="D51" s="31"/>
      <c r="E51" s="16" t="str">
        <f t="shared" si="27"/>
        <v/>
      </c>
      <c r="F51" s="17"/>
      <c r="G51" s="16" t="str">
        <f t="shared" si="28"/>
        <v/>
      </c>
      <c r="H51" s="8"/>
    </row>
  </sheetData>
  <autoFilter ref="A2:H51">
    <sortState ref="A3:H21">
      <sortCondition ref="B2"/>
    </sortState>
  </autoFilter>
  <sortState ref="C41:D43">
    <sortCondition ref="C41"/>
  </sortState>
  <mergeCells count="1">
    <mergeCell ref="A1:G1"/>
  </mergeCells>
  <pageMargins left="0.7" right="0.7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zoomScaleNormal="100" workbookViewId="0">
      <pane ySplit="2" topLeftCell="A6" activePane="bottomLeft" state="frozen"/>
      <selection pane="bottomLeft" activeCell="S18" sqref="S18"/>
    </sheetView>
  </sheetViews>
  <sheetFormatPr defaultColWidth="9.140625" defaultRowHeight="15" x14ac:dyDescent="0.25"/>
  <cols>
    <col min="1" max="1" width="16" style="3" bestFit="1" customWidth="1"/>
    <col min="2" max="2" width="10.5703125" style="20" bestFit="1" customWidth="1"/>
    <col min="3" max="3" width="10" style="20" bestFit="1" customWidth="1"/>
    <col min="4" max="4" width="10.140625" style="20" bestFit="1" customWidth="1"/>
    <col min="5" max="5" width="15.28515625" style="3" bestFit="1" customWidth="1"/>
    <col min="6" max="6" width="10.7109375" style="3" customWidth="1"/>
    <col min="7" max="7" width="10.28515625" style="3" customWidth="1"/>
    <col min="8" max="8" width="12.7109375" style="3" customWidth="1"/>
    <col min="9" max="9" width="13.140625" style="5" hidden="1" customWidth="1"/>
    <col min="10" max="11" width="0" style="5" hidden="1" customWidth="1"/>
    <col min="12" max="12" width="39.5703125" style="5" customWidth="1"/>
    <col min="13" max="13" width="0" style="5" hidden="1" customWidth="1"/>
    <col min="14" max="16384" width="9.140625" style="5"/>
  </cols>
  <sheetData>
    <row r="1" spans="1:13" x14ac:dyDescent="0.25">
      <c r="A1" s="70" t="s">
        <v>161</v>
      </c>
      <c r="B1" s="70"/>
      <c r="C1" s="70"/>
      <c r="D1" s="70"/>
      <c r="E1" s="70"/>
      <c r="F1" s="70"/>
      <c r="G1" s="70"/>
      <c r="H1" s="14"/>
    </row>
    <row r="2" spans="1:13" ht="45" x14ac:dyDescent="0.25">
      <c r="A2" s="13" t="s">
        <v>12</v>
      </c>
      <c r="B2" s="42" t="s">
        <v>13</v>
      </c>
      <c r="C2" s="42" t="s">
        <v>2</v>
      </c>
      <c r="D2" s="42" t="s">
        <v>3</v>
      </c>
      <c r="E2" s="13" t="s">
        <v>18</v>
      </c>
      <c r="F2" s="13" t="s">
        <v>19</v>
      </c>
      <c r="G2" s="13" t="s">
        <v>7</v>
      </c>
      <c r="H2" s="13"/>
    </row>
    <row r="3" spans="1:13" s="21" customFormat="1" x14ac:dyDescent="0.25">
      <c r="A3" s="31" t="s">
        <v>171</v>
      </c>
      <c r="B3" s="65" t="s">
        <v>84</v>
      </c>
      <c r="C3" s="36">
        <v>6000</v>
      </c>
      <c r="D3" s="31">
        <v>1</v>
      </c>
      <c r="E3" s="33">
        <f t="shared" ref="E3:E34" si="0">IF(C3="","",C3*D3/1000)</f>
        <v>6</v>
      </c>
      <c r="F3" s="32">
        <v>1.7</v>
      </c>
      <c r="G3" s="28">
        <f t="shared" ref="G3:G34" si="1">IF(E3="","",E3*F3)</f>
        <v>10.199999999999999</v>
      </c>
      <c r="H3" s="35"/>
      <c r="I3" s="68" t="s">
        <v>169</v>
      </c>
      <c r="J3" s="21" t="s">
        <v>168</v>
      </c>
      <c r="K3" s="21" t="s">
        <v>115</v>
      </c>
      <c r="L3" s="21" t="str">
        <f>CONCATENATE(A3," ",B3," ",I3, C3,J3," ",D3,K3,M3)</f>
        <v>Труба.проф. 30х30х2 L=6000мм 1шт;</v>
      </c>
      <c r="M3" s="21" t="s">
        <v>170</v>
      </c>
    </row>
    <row r="4" spans="1:13" s="21" customFormat="1" x14ac:dyDescent="0.25">
      <c r="A4" s="31" t="s">
        <v>171</v>
      </c>
      <c r="B4" s="65" t="s">
        <v>86</v>
      </c>
      <c r="C4" s="36">
        <v>750</v>
      </c>
      <c r="D4" s="31">
        <v>1</v>
      </c>
      <c r="E4" s="33">
        <f t="shared" si="0"/>
        <v>0.75</v>
      </c>
      <c r="F4" s="32">
        <v>2.31</v>
      </c>
      <c r="G4" s="28">
        <f t="shared" si="1"/>
        <v>1.7324999999999999</v>
      </c>
      <c r="H4" s="35"/>
      <c r="I4" s="68" t="s">
        <v>169</v>
      </c>
      <c r="J4" s="21" t="s">
        <v>168</v>
      </c>
      <c r="K4" s="21" t="s">
        <v>115</v>
      </c>
      <c r="L4" s="21" t="str">
        <f t="shared" ref="L4:L67" si="2">CONCATENATE(A4," ",B4," ",I4, C4,J4," ",D4,K4,M4)</f>
        <v>Труба.проф. 40х40х2 L=750мм 1шт;</v>
      </c>
      <c r="M4" s="21" t="s">
        <v>170</v>
      </c>
    </row>
    <row r="5" spans="1:13" s="21" customFormat="1" x14ac:dyDescent="0.25">
      <c r="A5" s="31" t="s">
        <v>171</v>
      </c>
      <c r="B5" s="65" t="s">
        <v>86</v>
      </c>
      <c r="C5" s="36">
        <v>1480</v>
      </c>
      <c r="D5" s="31">
        <v>1</v>
      </c>
      <c r="E5" s="33">
        <f t="shared" si="0"/>
        <v>1.48</v>
      </c>
      <c r="F5" s="32">
        <v>2.31</v>
      </c>
      <c r="G5" s="28">
        <f t="shared" si="1"/>
        <v>3.4188000000000001</v>
      </c>
      <c r="H5" s="35"/>
      <c r="I5" s="68" t="s">
        <v>169</v>
      </c>
      <c r="J5" s="21" t="s">
        <v>168</v>
      </c>
      <c r="K5" s="21" t="s">
        <v>115</v>
      </c>
      <c r="L5" s="21" t="str">
        <f t="shared" si="2"/>
        <v>Труба.проф. 40х40х2 L=1480мм 1шт;</v>
      </c>
      <c r="M5" s="21" t="s">
        <v>170</v>
      </c>
    </row>
    <row r="6" spans="1:13" s="21" customFormat="1" x14ac:dyDescent="0.25">
      <c r="A6" s="31" t="s">
        <v>172</v>
      </c>
      <c r="B6" s="65" t="s">
        <v>114</v>
      </c>
      <c r="C6" s="36">
        <v>1280</v>
      </c>
      <c r="D6" s="31">
        <v>2</v>
      </c>
      <c r="E6" s="33">
        <f t="shared" si="0"/>
        <v>2.56</v>
      </c>
      <c r="F6" s="32">
        <v>3.133</v>
      </c>
      <c r="G6" s="28">
        <f t="shared" si="1"/>
        <v>8.0204800000000009</v>
      </c>
      <c r="H6" s="35"/>
      <c r="I6" s="68" t="s">
        <v>169</v>
      </c>
      <c r="J6" s="21" t="s">
        <v>168</v>
      </c>
      <c r="K6" s="21" t="s">
        <v>115</v>
      </c>
      <c r="L6" s="21" t="str">
        <f t="shared" si="2"/>
        <v>Труба.проф.  50х25х3 L=1280мм 2шт;</v>
      </c>
      <c r="M6" s="21" t="s">
        <v>170</v>
      </c>
    </row>
    <row r="7" spans="1:13" s="21" customFormat="1" x14ac:dyDescent="0.25">
      <c r="A7" s="31" t="s">
        <v>173</v>
      </c>
      <c r="B7" s="65" t="s">
        <v>38</v>
      </c>
      <c r="C7" s="36">
        <v>460</v>
      </c>
      <c r="D7" s="31">
        <v>1</v>
      </c>
      <c r="E7" s="33">
        <f t="shared" si="0"/>
        <v>0.46</v>
      </c>
      <c r="F7" s="32">
        <v>4.25</v>
      </c>
      <c r="G7" s="28">
        <f t="shared" si="1"/>
        <v>1.9550000000000001</v>
      </c>
      <c r="H7" s="35"/>
      <c r="I7" s="68" t="s">
        <v>169</v>
      </c>
      <c r="J7" s="21" t="s">
        <v>168</v>
      </c>
      <c r="K7" s="21" t="s">
        <v>115</v>
      </c>
      <c r="L7" s="21" t="str">
        <f t="shared" si="2"/>
        <v>Труба.проф. нерж 50х50х3 L=460мм 1шт;</v>
      </c>
      <c r="M7" s="21" t="s">
        <v>170</v>
      </c>
    </row>
    <row r="8" spans="1:13" s="21" customFormat="1" x14ac:dyDescent="0.25">
      <c r="A8" s="31" t="s">
        <v>173</v>
      </c>
      <c r="B8" s="65" t="s">
        <v>38</v>
      </c>
      <c r="C8" s="36">
        <v>900</v>
      </c>
      <c r="D8" s="31">
        <v>1</v>
      </c>
      <c r="E8" s="33">
        <f t="shared" si="0"/>
        <v>0.9</v>
      </c>
      <c r="F8" s="32">
        <v>4.25</v>
      </c>
      <c r="G8" s="28">
        <f t="shared" si="1"/>
        <v>3.8250000000000002</v>
      </c>
      <c r="H8" s="35"/>
      <c r="I8" s="68" t="s">
        <v>169</v>
      </c>
      <c r="J8" s="21" t="s">
        <v>168</v>
      </c>
      <c r="K8" s="21" t="s">
        <v>115</v>
      </c>
      <c r="L8" s="21" t="str">
        <f t="shared" si="2"/>
        <v>Труба.проф. нерж 50х50х3 L=900мм 1шт;</v>
      </c>
      <c r="M8" s="21" t="s">
        <v>170</v>
      </c>
    </row>
    <row r="9" spans="1:13" s="21" customFormat="1" x14ac:dyDescent="0.25">
      <c r="A9" s="31" t="s">
        <v>173</v>
      </c>
      <c r="B9" s="65" t="s">
        <v>38</v>
      </c>
      <c r="C9" s="36">
        <v>920</v>
      </c>
      <c r="D9" s="31">
        <v>2</v>
      </c>
      <c r="E9" s="33">
        <f t="shared" si="0"/>
        <v>1.84</v>
      </c>
      <c r="F9" s="32">
        <v>4.25</v>
      </c>
      <c r="G9" s="28">
        <f t="shared" si="1"/>
        <v>7.82</v>
      </c>
      <c r="H9" s="35"/>
      <c r="I9" s="68" t="s">
        <v>169</v>
      </c>
      <c r="J9" s="21" t="s">
        <v>168</v>
      </c>
      <c r="K9" s="21" t="s">
        <v>115</v>
      </c>
      <c r="L9" s="21" t="str">
        <f t="shared" si="2"/>
        <v>Труба.проф. нерж 50х50х3 L=920мм 2шт;</v>
      </c>
      <c r="M9" s="21" t="s">
        <v>170</v>
      </c>
    </row>
    <row r="10" spans="1:13" s="21" customFormat="1" x14ac:dyDescent="0.25">
      <c r="A10" s="31" t="s">
        <v>173</v>
      </c>
      <c r="B10" s="65" t="s">
        <v>38</v>
      </c>
      <c r="C10" s="36">
        <v>2190</v>
      </c>
      <c r="D10" s="31">
        <v>1</v>
      </c>
      <c r="E10" s="33">
        <f t="shared" si="0"/>
        <v>2.19</v>
      </c>
      <c r="F10" s="32">
        <v>4.25</v>
      </c>
      <c r="G10" s="28">
        <f t="shared" si="1"/>
        <v>9.3074999999999992</v>
      </c>
      <c r="H10" s="35"/>
      <c r="I10" s="68" t="s">
        <v>169</v>
      </c>
      <c r="J10" s="21" t="s">
        <v>168</v>
      </c>
      <c r="K10" s="21" t="s">
        <v>115</v>
      </c>
      <c r="L10" s="21" t="str">
        <f t="shared" si="2"/>
        <v>Труба.проф. нерж 50х50х3 L=2190мм 1шт;</v>
      </c>
      <c r="M10" s="21" t="s">
        <v>170</v>
      </c>
    </row>
    <row r="11" spans="1:13" s="21" customFormat="1" x14ac:dyDescent="0.25">
      <c r="A11" s="31" t="s">
        <v>174</v>
      </c>
      <c r="B11" s="65" t="s">
        <v>107</v>
      </c>
      <c r="C11" s="36">
        <v>9960</v>
      </c>
      <c r="D11" s="31">
        <v>1</v>
      </c>
      <c r="E11" s="33">
        <f t="shared" si="0"/>
        <v>9.9600000000000009</v>
      </c>
      <c r="F11" s="32">
        <v>5.45</v>
      </c>
      <c r="G11" s="28">
        <f t="shared" si="1"/>
        <v>54.282000000000004</v>
      </c>
      <c r="H11" s="35"/>
      <c r="I11" s="68" t="s">
        <v>169</v>
      </c>
      <c r="J11" s="21" t="s">
        <v>168</v>
      </c>
      <c r="K11" s="21" t="s">
        <v>115</v>
      </c>
      <c r="L11" s="21" t="str">
        <f t="shared" si="2"/>
        <v>Труба.проф. 09Г2С 50х50х4 L=9960мм 1шт;</v>
      </c>
      <c r="M11" s="21" t="s">
        <v>170</v>
      </c>
    </row>
    <row r="12" spans="1:13" x14ac:dyDescent="0.25">
      <c r="A12" s="31" t="s">
        <v>171</v>
      </c>
      <c r="B12" s="65" t="s">
        <v>39</v>
      </c>
      <c r="C12" s="36">
        <v>4100</v>
      </c>
      <c r="D12" s="31">
        <v>1</v>
      </c>
      <c r="E12" s="16">
        <f t="shared" si="0"/>
        <v>4.0999999999999996</v>
      </c>
      <c r="F12" s="32">
        <v>6.56</v>
      </c>
      <c r="G12" s="28">
        <f t="shared" si="1"/>
        <v>26.895999999999997</v>
      </c>
      <c r="H12" s="18"/>
      <c r="I12" s="68" t="s">
        <v>169</v>
      </c>
      <c r="J12" s="21" t="s">
        <v>168</v>
      </c>
      <c r="K12" s="21" t="s">
        <v>115</v>
      </c>
      <c r="L12" s="21" t="str">
        <f t="shared" si="2"/>
        <v>Труба.проф. 50х50х5 L=4100мм 1шт;</v>
      </c>
      <c r="M12" s="21" t="s">
        <v>170</v>
      </c>
    </row>
    <row r="13" spans="1:13" s="21" customFormat="1" x14ac:dyDescent="0.25">
      <c r="A13" s="31" t="s">
        <v>171</v>
      </c>
      <c r="B13" s="65" t="s">
        <v>62</v>
      </c>
      <c r="C13" s="36">
        <v>920</v>
      </c>
      <c r="D13" s="31">
        <v>1</v>
      </c>
      <c r="E13" s="33">
        <f t="shared" si="0"/>
        <v>0.92</v>
      </c>
      <c r="F13" s="32">
        <v>3.77</v>
      </c>
      <c r="G13" s="28">
        <f t="shared" si="1"/>
        <v>3.4684000000000004</v>
      </c>
      <c r="H13" s="35"/>
      <c r="I13" s="68" t="s">
        <v>169</v>
      </c>
      <c r="J13" s="21" t="s">
        <v>168</v>
      </c>
      <c r="K13" s="21" t="s">
        <v>115</v>
      </c>
      <c r="L13" s="21" t="str">
        <f t="shared" si="2"/>
        <v>Труба.проф. 60х30х3 L=920мм 1шт;</v>
      </c>
      <c r="M13" s="21" t="s">
        <v>170</v>
      </c>
    </row>
    <row r="14" spans="1:13" s="21" customFormat="1" x14ac:dyDescent="0.25">
      <c r="A14" s="31" t="s">
        <v>171</v>
      </c>
      <c r="B14" s="65" t="s">
        <v>59</v>
      </c>
      <c r="C14" s="36">
        <v>580</v>
      </c>
      <c r="D14" s="31">
        <v>2</v>
      </c>
      <c r="E14" s="33">
        <f t="shared" si="0"/>
        <v>1.1599999999999999</v>
      </c>
      <c r="F14" s="32">
        <v>4.25</v>
      </c>
      <c r="G14" s="28">
        <f t="shared" si="1"/>
        <v>4.93</v>
      </c>
      <c r="H14" s="35"/>
      <c r="I14" s="68" t="s">
        <v>169</v>
      </c>
      <c r="J14" s="21" t="s">
        <v>168</v>
      </c>
      <c r="K14" s="21" t="s">
        <v>115</v>
      </c>
      <c r="L14" s="21" t="str">
        <f t="shared" si="2"/>
        <v>Труба.проф. 60х40х3 L=580мм 2шт;</v>
      </c>
      <c r="M14" s="21" t="s">
        <v>170</v>
      </c>
    </row>
    <row r="15" spans="1:13" s="21" customFormat="1" x14ac:dyDescent="0.25">
      <c r="A15" s="31" t="s">
        <v>171</v>
      </c>
      <c r="B15" s="65" t="s">
        <v>59</v>
      </c>
      <c r="C15" s="36">
        <v>800</v>
      </c>
      <c r="D15" s="31">
        <v>1</v>
      </c>
      <c r="E15" s="33">
        <f t="shared" si="0"/>
        <v>0.8</v>
      </c>
      <c r="F15" s="32">
        <v>4.25</v>
      </c>
      <c r="G15" s="28">
        <f t="shared" si="1"/>
        <v>3.4000000000000004</v>
      </c>
      <c r="H15" s="35"/>
      <c r="I15" s="68" t="s">
        <v>169</v>
      </c>
      <c r="J15" s="21" t="s">
        <v>168</v>
      </c>
      <c r="K15" s="21" t="s">
        <v>115</v>
      </c>
      <c r="L15" s="21" t="str">
        <f t="shared" si="2"/>
        <v>Труба.проф. 60х40х3 L=800мм 1шт;</v>
      </c>
      <c r="M15" s="21" t="s">
        <v>170</v>
      </c>
    </row>
    <row r="16" spans="1:13" s="21" customFormat="1" x14ac:dyDescent="0.25">
      <c r="A16" s="31" t="s">
        <v>171</v>
      </c>
      <c r="B16" s="65" t="s">
        <v>48</v>
      </c>
      <c r="C16" s="36">
        <v>7150</v>
      </c>
      <c r="D16" s="31">
        <v>1</v>
      </c>
      <c r="E16" s="33">
        <f t="shared" si="0"/>
        <v>7.15</v>
      </c>
      <c r="F16" s="32">
        <v>5.19</v>
      </c>
      <c r="G16" s="28">
        <f t="shared" si="1"/>
        <v>37.108500000000006</v>
      </c>
      <c r="H16" s="35"/>
      <c r="I16" s="68" t="s">
        <v>169</v>
      </c>
      <c r="J16" s="21" t="s">
        <v>168</v>
      </c>
      <c r="K16" s="21" t="s">
        <v>115</v>
      </c>
      <c r="L16" s="21" t="str">
        <f t="shared" si="2"/>
        <v>Труба.проф. 60х60х3 L=7150мм 1шт;</v>
      </c>
      <c r="M16" s="21" t="s">
        <v>170</v>
      </c>
    </row>
    <row r="17" spans="1:13" s="21" customFormat="1" x14ac:dyDescent="0.25">
      <c r="A17" s="31" t="s">
        <v>171</v>
      </c>
      <c r="B17" s="65" t="s">
        <v>79</v>
      </c>
      <c r="C17" s="36">
        <v>12000</v>
      </c>
      <c r="D17" s="31">
        <v>9</v>
      </c>
      <c r="E17" s="33">
        <f t="shared" si="0"/>
        <v>108</v>
      </c>
      <c r="F17" s="32">
        <v>6.71</v>
      </c>
      <c r="G17" s="28">
        <f t="shared" si="1"/>
        <v>724.68</v>
      </c>
      <c r="H17" s="35"/>
      <c r="I17" s="68" t="s">
        <v>169</v>
      </c>
      <c r="J17" s="21" t="s">
        <v>168</v>
      </c>
      <c r="K17" s="21" t="s">
        <v>115</v>
      </c>
      <c r="L17" s="21" t="str">
        <f t="shared" si="2"/>
        <v>Труба.проф. 60х60х4 L=12000мм 9шт;</v>
      </c>
      <c r="M17" s="21" t="s">
        <v>170</v>
      </c>
    </row>
    <row r="18" spans="1:13" s="21" customFormat="1" x14ac:dyDescent="0.25">
      <c r="A18" s="31" t="s">
        <v>171</v>
      </c>
      <c r="B18" s="65" t="s">
        <v>79</v>
      </c>
      <c r="C18" s="36">
        <v>1300</v>
      </c>
      <c r="D18" s="31">
        <v>1</v>
      </c>
      <c r="E18" s="33">
        <f t="shared" si="0"/>
        <v>1.3</v>
      </c>
      <c r="F18" s="32">
        <v>8.1300000000000008</v>
      </c>
      <c r="G18" s="28">
        <f t="shared" si="1"/>
        <v>10.569000000000001</v>
      </c>
      <c r="H18" s="35"/>
      <c r="I18" s="68" t="s">
        <v>169</v>
      </c>
      <c r="J18" s="21" t="s">
        <v>168</v>
      </c>
      <c r="K18" s="21" t="s">
        <v>115</v>
      </c>
      <c r="L18" s="21" t="str">
        <f t="shared" si="2"/>
        <v>Труба.проф. 60х60х4 L=1300мм 1шт;</v>
      </c>
      <c r="M18" s="21" t="s">
        <v>170</v>
      </c>
    </row>
    <row r="19" spans="1:13" s="21" customFormat="1" x14ac:dyDescent="0.25">
      <c r="A19" s="31" t="s">
        <v>171</v>
      </c>
      <c r="B19" s="65" t="s">
        <v>79</v>
      </c>
      <c r="C19" s="36">
        <v>3580</v>
      </c>
      <c r="D19" s="31">
        <v>1</v>
      </c>
      <c r="E19" s="33">
        <f t="shared" si="0"/>
        <v>3.58</v>
      </c>
      <c r="F19" s="32">
        <v>8.1300000000000008</v>
      </c>
      <c r="G19" s="28">
        <f t="shared" si="1"/>
        <v>29.105400000000003</v>
      </c>
      <c r="H19" s="35"/>
      <c r="I19" s="68" t="s">
        <v>169</v>
      </c>
      <c r="J19" s="21" t="s">
        <v>168</v>
      </c>
      <c r="K19" s="21" t="s">
        <v>115</v>
      </c>
      <c r="L19" s="21" t="str">
        <f t="shared" si="2"/>
        <v>Труба.проф. 60х60х4 L=3580мм 1шт;</v>
      </c>
      <c r="M19" s="21" t="s">
        <v>170</v>
      </c>
    </row>
    <row r="20" spans="1:13" s="21" customFormat="1" x14ac:dyDescent="0.25">
      <c r="A20" s="31" t="s">
        <v>171</v>
      </c>
      <c r="B20" s="65" t="s">
        <v>79</v>
      </c>
      <c r="C20" s="36">
        <v>1950</v>
      </c>
      <c r="D20" s="31">
        <v>1</v>
      </c>
      <c r="E20" s="33">
        <f t="shared" si="0"/>
        <v>1.95</v>
      </c>
      <c r="F20" s="32">
        <v>8.1300000000000008</v>
      </c>
      <c r="G20" s="28">
        <f t="shared" si="1"/>
        <v>15.8535</v>
      </c>
      <c r="H20" s="35"/>
      <c r="I20" s="68" t="s">
        <v>169</v>
      </c>
      <c r="J20" s="21" t="s">
        <v>168</v>
      </c>
      <c r="K20" s="21" t="s">
        <v>115</v>
      </c>
      <c r="L20" s="21" t="str">
        <f t="shared" si="2"/>
        <v>Труба.проф. 60х60х4 L=1950мм 1шт;</v>
      </c>
      <c r="M20" s="21" t="s">
        <v>170</v>
      </c>
    </row>
    <row r="21" spans="1:13" s="21" customFormat="1" x14ac:dyDescent="0.25">
      <c r="A21" s="31" t="s">
        <v>171</v>
      </c>
      <c r="B21" s="65" t="s">
        <v>79</v>
      </c>
      <c r="C21" s="36">
        <v>9000</v>
      </c>
      <c r="D21" s="31">
        <v>4</v>
      </c>
      <c r="E21" s="33">
        <f t="shared" si="0"/>
        <v>36</v>
      </c>
      <c r="F21" s="32">
        <v>8.1300000000000008</v>
      </c>
      <c r="G21" s="28">
        <f t="shared" si="1"/>
        <v>292.68</v>
      </c>
      <c r="H21" s="35"/>
      <c r="I21" s="68" t="s">
        <v>169</v>
      </c>
      <c r="J21" s="21" t="s">
        <v>168</v>
      </c>
      <c r="K21" s="21" t="s">
        <v>115</v>
      </c>
      <c r="L21" s="21" t="str">
        <f t="shared" si="2"/>
        <v>Труба.проф. 60х60х4 L=9000мм 4шт;</v>
      </c>
      <c r="M21" s="21" t="s">
        <v>170</v>
      </c>
    </row>
    <row r="22" spans="1:13" s="21" customFormat="1" x14ac:dyDescent="0.25">
      <c r="A22" s="31" t="s">
        <v>171</v>
      </c>
      <c r="B22" s="65" t="s">
        <v>92</v>
      </c>
      <c r="C22" s="36">
        <v>1100</v>
      </c>
      <c r="D22" s="31">
        <v>1</v>
      </c>
      <c r="E22" s="33">
        <f t="shared" si="0"/>
        <v>1.1000000000000001</v>
      </c>
      <c r="F22" s="32">
        <v>5.19</v>
      </c>
      <c r="G22" s="28">
        <f t="shared" si="1"/>
        <v>5.7090000000000005</v>
      </c>
      <c r="H22" s="35"/>
      <c r="I22" s="68" t="s">
        <v>169</v>
      </c>
      <c r="J22" s="21" t="s">
        <v>168</v>
      </c>
      <c r="K22" s="21" t="s">
        <v>115</v>
      </c>
      <c r="L22" s="21" t="str">
        <f t="shared" si="2"/>
        <v>Труба.проф. 80х40х3 L=1100мм 1шт;</v>
      </c>
      <c r="M22" s="21" t="s">
        <v>170</v>
      </c>
    </row>
    <row r="23" spans="1:13" s="21" customFormat="1" x14ac:dyDescent="0.25">
      <c r="A23" s="31" t="s">
        <v>171</v>
      </c>
      <c r="B23" s="65" t="s">
        <v>92</v>
      </c>
      <c r="C23" s="36">
        <v>2420</v>
      </c>
      <c r="D23" s="31">
        <v>1</v>
      </c>
      <c r="E23" s="33">
        <f t="shared" si="0"/>
        <v>2.42</v>
      </c>
      <c r="F23" s="32">
        <v>5.19</v>
      </c>
      <c r="G23" s="28">
        <f t="shared" si="1"/>
        <v>12.559800000000001</v>
      </c>
      <c r="H23" s="35"/>
      <c r="I23" s="68" t="s">
        <v>169</v>
      </c>
      <c r="J23" s="21" t="s">
        <v>168</v>
      </c>
      <c r="K23" s="21" t="s">
        <v>115</v>
      </c>
      <c r="L23" s="21" t="str">
        <f t="shared" si="2"/>
        <v>Труба.проф. 80х40х3 L=2420мм 1шт;</v>
      </c>
      <c r="M23" s="21" t="s">
        <v>170</v>
      </c>
    </row>
    <row r="24" spans="1:13" s="21" customFormat="1" x14ac:dyDescent="0.25">
      <c r="A24" s="31" t="s">
        <v>171</v>
      </c>
      <c r="B24" s="65" t="s">
        <v>40</v>
      </c>
      <c r="C24" s="36">
        <v>5140</v>
      </c>
      <c r="D24" s="31">
        <v>1</v>
      </c>
      <c r="E24" s="33">
        <f t="shared" si="0"/>
        <v>5.14</v>
      </c>
      <c r="F24" s="32">
        <v>7.07</v>
      </c>
      <c r="G24" s="28">
        <f t="shared" si="1"/>
        <v>36.339799999999997</v>
      </c>
      <c r="H24" s="35"/>
      <c r="I24" s="68" t="s">
        <v>169</v>
      </c>
      <c r="J24" s="21" t="s">
        <v>168</v>
      </c>
      <c r="K24" s="21" t="s">
        <v>115</v>
      </c>
      <c r="L24" s="21" t="str">
        <f t="shared" si="2"/>
        <v>Труба.проф. 80х80х3 L=5140мм 1шт;</v>
      </c>
      <c r="M24" s="21" t="s">
        <v>170</v>
      </c>
    </row>
    <row r="25" spans="1:13" s="21" customFormat="1" x14ac:dyDescent="0.25">
      <c r="A25" s="31" t="s">
        <v>171</v>
      </c>
      <c r="B25" s="65" t="s">
        <v>130</v>
      </c>
      <c r="C25" s="36">
        <v>5570</v>
      </c>
      <c r="D25" s="31">
        <v>1</v>
      </c>
      <c r="E25" s="33">
        <f t="shared" si="0"/>
        <v>5.57</v>
      </c>
      <c r="F25" s="32">
        <v>9.2200000000000006</v>
      </c>
      <c r="G25" s="28">
        <f t="shared" si="1"/>
        <v>51.355400000000003</v>
      </c>
      <c r="H25" s="35"/>
      <c r="I25" s="68" t="s">
        <v>169</v>
      </c>
      <c r="J25" s="21" t="s">
        <v>168</v>
      </c>
      <c r="K25" s="21" t="s">
        <v>115</v>
      </c>
      <c r="L25" s="21" t="str">
        <f t="shared" si="2"/>
        <v>Труба.проф. 80х80х4 L=5570мм 1шт;</v>
      </c>
      <c r="M25" s="21" t="s">
        <v>170</v>
      </c>
    </row>
    <row r="26" spans="1:13" s="21" customFormat="1" x14ac:dyDescent="0.25">
      <c r="A26" s="31" t="s">
        <v>171</v>
      </c>
      <c r="B26" s="65" t="s">
        <v>151</v>
      </c>
      <c r="C26" s="36">
        <v>5950</v>
      </c>
      <c r="D26" s="31">
        <v>1</v>
      </c>
      <c r="E26" s="33">
        <f t="shared" si="0"/>
        <v>5.95</v>
      </c>
      <c r="F26" s="32">
        <v>8.59</v>
      </c>
      <c r="G26" s="28">
        <f t="shared" si="1"/>
        <v>51.110500000000002</v>
      </c>
      <c r="H26" s="35"/>
      <c r="I26" s="68" t="s">
        <v>169</v>
      </c>
      <c r="J26" s="21" t="s">
        <v>168</v>
      </c>
      <c r="K26" s="21" t="s">
        <v>115</v>
      </c>
      <c r="L26" s="21" t="str">
        <f t="shared" si="2"/>
        <v>Труба.проф. 100х50х4 L=5950мм 1шт;</v>
      </c>
      <c r="M26" s="21" t="s">
        <v>170</v>
      </c>
    </row>
    <row r="27" spans="1:13" s="21" customFormat="1" x14ac:dyDescent="0.25">
      <c r="A27" s="31" t="s">
        <v>171</v>
      </c>
      <c r="B27" s="65" t="s">
        <v>99</v>
      </c>
      <c r="C27" s="36">
        <v>760</v>
      </c>
      <c r="D27" s="31">
        <v>2</v>
      </c>
      <c r="E27" s="33">
        <f t="shared" si="0"/>
        <v>1.52</v>
      </c>
      <c r="F27" s="32">
        <v>6.6</v>
      </c>
      <c r="G27" s="28">
        <f t="shared" si="1"/>
        <v>10.032</v>
      </c>
      <c r="H27" s="35"/>
      <c r="I27" s="68" t="s">
        <v>169</v>
      </c>
      <c r="J27" s="21" t="s">
        <v>168</v>
      </c>
      <c r="K27" s="21" t="s">
        <v>115</v>
      </c>
      <c r="L27" s="21" t="str">
        <f t="shared" si="2"/>
        <v>Труба.проф. 100х50х3 L=760мм 2шт;</v>
      </c>
      <c r="M27" s="21" t="s">
        <v>170</v>
      </c>
    </row>
    <row r="28" spans="1:13" s="21" customFormat="1" x14ac:dyDescent="0.25">
      <c r="A28" s="31" t="s">
        <v>171</v>
      </c>
      <c r="B28" s="65" t="s">
        <v>99</v>
      </c>
      <c r="C28" s="36">
        <v>820</v>
      </c>
      <c r="D28" s="31">
        <v>3</v>
      </c>
      <c r="E28" s="33">
        <f t="shared" si="0"/>
        <v>2.46</v>
      </c>
      <c r="F28" s="32">
        <v>6.6</v>
      </c>
      <c r="G28" s="28">
        <f t="shared" si="1"/>
        <v>16.236000000000001</v>
      </c>
      <c r="H28" s="35"/>
      <c r="I28" s="68" t="s">
        <v>169</v>
      </c>
      <c r="J28" s="21" t="s">
        <v>168</v>
      </c>
      <c r="K28" s="21" t="s">
        <v>115</v>
      </c>
      <c r="L28" s="21" t="str">
        <f t="shared" si="2"/>
        <v>Труба.проф. 100х50х3 L=820мм 3шт;</v>
      </c>
      <c r="M28" s="21" t="s">
        <v>170</v>
      </c>
    </row>
    <row r="29" spans="1:13" s="21" customFormat="1" x14ac:dyDescent="0.25">
      <c r="A29" s="31" t="s">
        <v>174</v>
      </c>
      <c r="B29" s="65" t="s">
        <v>106</v>
      </c>
      <c r="C29" s="36">
        <v>870</v>
      </c>
      <c r="D29" s="31">
        <v>1</v>
      </c>
      <c r="E29" s="33">
        <f t="shared" si="0"/>
        <v>0.87</v>
      </c>
      <c r="F29" s="32">
        <v>10.48</v>
      </c>
      <c r="G29" s="28">
        <f t="shared" si="1"/>
        <v>9.1175999999999995</v>
      </c>
      <c r="H29" s="35"/>
      <c r="I29" s="68" t="s">
        <v>169</v>
      </c>
      <c r="J29" s="21" t="s">
        <v>168</v>
      </c>
      <c r="K29" s="21" t="s">
        <v>115</v>
      </c>
      <c r="L29" s="21" t="str">
        <f t="shared" si="2"/>
        <v>Труба.проф. 09Г2С 100х50х5 L=870мм 1шт;</v>
      </c>
      <c r="M29" s="21" t="s">
        <v>170</v>
      </c>
    </row>
    <row r="30" spans="1:13" s="21" customFormat="1" x14ac:dyDescent="0.25">
      <c r="A30" s="31" t="s">
        <v>171</v>
      </c>
      <c r="B30" s="65" t="s">
        <v>32</v>
      </c>
      <c r="C30" s="36">
        <v>9890</v>
      </c>
      <c r="D30" s="31">
        <v>1</v>
      </c>
      <c r="E30" s="33">
        <f t="shared" si="0"/>
        <v>9.89</v>
      </c>
      <c r="F30" s="32">
        <v>8.9600000000000009</v>
      </c>
      <c r="G30" s="28">
        <f t="shared" si="1"/>
        <v>88.614400000000018</v>
      </c>
      <c r="H30" s="35"/>
      <c r="I30" s="68" t="s">
        <v>169</v>
      </c>
      <c r="J30" s="21" t="s">
        <v>168</v>
      </c>
      <c r="K30" s="21" t="s">
        <v>115</v>
      </c>
      <c r="L30" s="21" t="str">
        <f t="shared" si="2"/>
        <v>Труба.проф. 100х100х3 L=9890мм 1шт;</v>
      </c>
      <c r="M30" s="21" t="s">
        <v>170</v>
      </c>
    </row>
    <row r="31" spans="1:13" s="21" customFormat="1" x14ac:dyDescent="0.25">
      <c r="A31" s="31" t="s">
        <v>171</v>
      </c>
      <c r="B31" s="65" t="s">
        <v>116</v>
      </c>
      <c r="C31" s="36">
        <v>560</v>
      </c>
      <c r="D31" s="31">
        <v>1</v>
      </c>
      <c r="E31" s="33">
        <f t="shared" si="0"/>
        <v>0.56000000000000005</v>
      </c>
      <c r="F31" s="32">
        <v>11.73</v>
      </c>
      <c r="G31" s="28">
        <f t="shared" si="1"/>
        <v>6.5688000000000013</v>
      </c>
      <c r="H31" s="35"/>
      <c r="I31" s="68" t="s">
        <v>169</v>
      </c>
      <c r="J31" s="21" t="s">
        <v>168</v>
      </c>
      <c r="K31" s="21" t="s">
        <v>115</v>
      </c>
      <c r="L31" s="21" t="str">
        <f t="shared" si="2"/>
        <v>Труба.проф. 100х100х4 L=560мм 1шт;</v>
      </c>
      <c r="M31" s="21" t="s">
        <v>170</v>
      </c>
    </row>
    <row r="32" spans="1:13" s="21" customFormat="1" x14ac:dyDescent="0.25">
      <c r="A32" s="31" t="s">
        <v>171</v>
      </c>
      <c r="B32" s="65" t="s">
        <v>116</v>
      </c>
      <c r="C32" s="36">
        <v>610</v>
      </c>
      <c r="D32" s="31">
        <v>1</v>
      </c>
      <c r="E32" s="33">
        <f t="shared" si="0"/>
        <v>0.61</v>
      </c>
      <c r="F32" s="32">
        <v>11.73</v>
      </c>
      <c r="G32" s="28">
        <f t="shared" si="1"/>
        <v>7.1553000000000004</v>
      </c>
      <c r="H32" s="35"/>
      <c r="I32" s="68" t="s">
        <v>169</v>
      </c>
      <c r="J32" s="21" t="s">
        <v>168</v>
      </c>
      <c r="K32" s="21" t="s">
        <v>115</v>
      </c>
      <c r="L32" s="21" t="str">
        <f t="shared" si="2"/>
        <v>Труба.проф. 100х100х4 L=610мм 1шт;</v>
      </c>
      <c r="M32" s="21" t="s">
        <v>170</v>
      </c>
    </row>
    <row r="33" spans="1:13" s="21" customFormat="1" x14ac:dyDescent="0.25">
      <c r="A33" s="31" t="s">
        <v>171</v>
      </c>
      <c r="B33" s="65" t="s">
        <v>116</v>
      </c>
      <c r="C33" s="36">
        <v>620</v>
      </c>
      <c r="D33" s="31">
        <v>1</v>
      </c>
      <c r="E33" s="33">
        <f t="shared" si="0"/>
        <v>0.62</v>
      </c>
      <c r="F33" s="32">
        <v>11.73</v>
      </c>
      <c r="G33" s="28">
        <f t="shared" si="1"/>
        <v>7.2726000000000006</v>
      </c>
      <c r="H33" s="35"/>
      <c r="I33" s="68" t="s">
        <v>169</v>
      </c>
      <c r="J33" s="21" t="s">
        <v>168</v>
      </c>
      <c r="K33" s="21" t="s">
        <v>115</v>
      </c>
      <c r="L33" s="21" t="str">
        <f t="shared" si="2"/>
        <v>Труба.проф. 100х100х4 L=620мм 1шт;</v>
      </c>
      <c r="M33" s="21" t="s">
        <v>170</v>
      </c>
    </row>
    <row r="34" spans="1:13" s="21" customFormat="1" x14ac:dyDescent="0.25">
      <c r="A34" s="31" t="s">
        <v>171</v>
      </c>
      <c r="B34" s="65" t="s">
        <v>116</v>
      </c>
      <c r="C34" s="36">
        <v>660</v>
      </c>
      <c r="D34" s="31">
        <v>3</v>
      </c>
      <c r="E34" s="33">
        <f t="shared" si="0"/>
        <v>1.98</v>
      </c>
      <c r="F34" s="32">
        <v>11.73</v>
      </c>
      <c r="G34" s="28">
        <f t="shared" si="1"/>
        <v>23.2254</v>
      </c>
      <c r="H34" s="35"/>
      <c r="I34" s="68" t="s">
        <v>169</v>
      </c>
      <c r="J34" s="21" t="s">
        <v>168</v>
      </c>
      <c r="K34" s="21" t="s">
        <v>115</v>
      </c>
      <c r="L34" s="21" t="str">
        <f t="shared" si="2"/>
        <v>Труба.проф. 100х100х4 L=660мм 3шт;</v>
      </c>
      <c r="M34" s="21" t="s">
        <v>170</v>
      </c>
    </row>
    <row r="35" spans="1:13" s="21" customFormat="1" x14ac:dyDescent="0.25">
      <c r="A35" s="31" t="s">
        <v>171</v>
      </c>
      <c r="B35" s="65" t="s">
        <v>116</v>
      </c>
      <c r="C35" s="36">
        <v>1050</v>
      </c>
      <c r="D35" s="31">
        <v>2</v>
      </c>
      <c r="E35" s="33">
        <f t="shared" ref="E35:E66" si="3">IF(C35="","",C35*D35/1000)</f>
        <v>2.1</v>
      </c>
      <c r="F35" s="32">
        <v>11.73</v>
      </c>
      <c r="G35" s="28">
        <f t="shared" ref="G35:G66" si="4">IF(E35="","",E35*F35)</f>
        <v>24.633000000000003</v>
      </c>
      <c r="H35" s="35"/>
      <c r="I35" s="68" t="s">
        <v>169</v>
      </c>
      <c r="J35" s="21" t="s">
        <v>168</v>
      </c>
      <c r="K35" s="21" t="s">
        <v>115</v>
      </c>
      <c r="L35" s="21" t="str">
        <f t="shared" si="2"/>
        <v>Труба.проф. 100х100х4 L=1050мм 2шт;</v>
      </c>
      <c r="M35" s="21" t="s">
        <v>170</v>
      </c>
    </row>
    <row r="36" spans="1:13" s="21" customFormat="1" x14ac:dyDescent="0.25">
      <c r="A36" s="31" t="s">
        <v>171</v>
      </c>
      <c r="B36" s="65" t="s">
        <v>152</v>
      </c>
      <c r="C36" s="36">
        <v>840</v>
      </c>
      <c r="D36" s="31">
        <v>1</v>
      </c>
      <c r="E36" s="33">
        <f t="shared" si="3"/>
        <v>0.84</v>
      </c>
      <c r="F36" s="32">
        <v>16.98</v>
      </c>
      <c r="G36" s="28">
        <f t="shared" si="4"/>
        <v>14.263199999999999</v>
      </c>
      <c r="H36" s="35"/>
      <c r="I36" s="68" t="s">
        <v>169</v>
      </c>
      <c r="J36" s="21" t="s">
        <v>168</v>
      </c>
      <c r="K36" s="21" t="s">
        <v>115</v>
      </c>
      <c r="L36" s="21" t="str">
        <f t="shared" si="2"/>
        <v>Труба.проф. 100х100х6 L=840мм 1шт;</v>
      </c>
      <c r="M36" s="21" t="s">
        <v>170</v>
      </c>
    </row>
    <row r="37" spans="1:13" s="21" customFormat="1" x14ac:dyDescent="0.25">
      <c r="A37" s="31" t="s">
        <v>171</v>
      </c>
      <c r="B37" s="65" t="s">
        <v>152</v>
      </c>
      <c r="C37" s="36">
        <v>1180</v>
      </c>
      <c r="D37" s="31">
        <v>1</v>
      </c>
      <c r="E37" s="33">
        <f t="shared" si="3"/>
        <v>1.18</v>
      </c>
      <c r="F37" s="32">
        <v>16.98</v>
      </c>
      <c r="G37" s="28">
        <f t="shared" si="4"/>
        <v>20.0364</v>
      </c>
      <c r="H37" s="35"/>
      <c r="I37" s="68" t="s">
        <v>169</v>
      </c>
      <c r="J37" s="21" t="s">
        <v>168</v>
      </c>
      <c r="K37" s="21" t="s">
        <v>115</v>
      </c>
      <c r="L37" s="21" t="str">
        <f t="shared" si="2"/>
        <v>Труба.проф. 100х100х6 L=1180мм 1шт;</v>
      </c>
      <c r="M37" s="21" t="s">
        <v>170</v>
      </c>
    </row>
    <row r="38" spans="1:13" s="21" customFormat="1" x14ac:dyDescent="0.25">
      <c r="A38" s="31" t="s">
        <v>171</v>
      </c>
      <c r="B38" s="65" t="s">
        <v>34</v>
      </c>
      <c r="C38" s="36">
        <v>960</v>
      </c>
      <c r="D38" s="31">
        <v>1</v>
      </c>
      <c r="E38" s="33">
        <f t="shared" si="3"/>
        <v>0.96</v>
      </c>
      <c r="F38" s="32">
        <v>10.48</v>
      </c>
      <c r="G38" s="28">
        <f t="shared" si="4"/>
        <v>10.0608</v>
      </c>
      <c r="H38" s="35"/>
      <c r="I38" s="68" t="s">
        <v>169</v>
      </c>
      <c r="J38" s="21" t="s">
        <v>168</v>
      </c>
      <c r="K38" s="21" t="s">
        <v>115</v>
      </c>
      <c r="L38" s="21" t="str">
        <f t="shared" si="2"/>
        <v>Труба.проф. 120х60х4 L=960мм 1шт;</v>
      </c>
      <c r="M38" s="21" t="s">
        <v>170</v>
      </c>
    </row>
    <row r="39" spans="1:13" s="21" customFormat="1" x14ac:dyDescent="0.25">
      <c r="A39" s="31" t="s">
        <v>171</v>
      </c>
      <c r="B39" s="65" t="s">
        <v>64</v>
      </c>
      <c r="C39" s="36">
        <v>970</v>
      </c>
      <c r="D39" s="31">
        <v>2</v>
      </c>
      <c r="E39" s="33">
        <f t="shared" si="3"/>
        <v>1.94</v>
      </c>
      <c r="F39" s="32">
        <v>11.73</v>
      </c>
      <c r="G39" s="28">
        <f t="shared" si="4"/>
        <v>22.7562</v>
      </c>
      <c r="H39" s="35"/>
      <c r="I39" s="68" t="s">
        <v>169</v>
      </c>
      <c r="J39" s="21" t="s">
        <v>168</v>
      </c>
      <c r="K39" s="21" t="s">
        <v>115</v>
      </c>
      <c r="L39" s="21" t="str">
        <f t="shared" si="2"/>
        <v>Труба.проф. 120х80х4 L=970мм 2шт;</v>
      </c>
      <c r="M39" s="21" t="s">
        <v>170</v>
      </c>
    </row>
    <row r="40" spans="1:13" s="21" customFormat="1" x14ac:dyDescent="0.25">
      <c r="A40" s="31" t="s">
        <v>171</v>
      </c>
      <c r="B40" s="65" t="s">
        <v>63</v>
      </c>
      <c r="C40" s="36">
        <v>2650</v>
      </c>
      <c r="D40" s="31">
        <v>5</v>
      </c>
      <c r="E40" s="33">
        <f t="shared" si="3"/>
        <v>13.25</v>
      </c>
      <c r="F40" s="32">
        <v>16.98</v>
      </c>
      <c r="G40" s="28">
        <f t="shared" si="4"/>
        <v>224.98500000000001</v>
      </c>
      <c r="H40" s="35"/>
      <c r="I40" s="68" t="s">
        <v>169</v>
      </c>
      <c r="J40" s="21" t="s">
        <v>168</v>
      </c>
      <c r="K40" s="21" t="s">
        <v>115</v>
      </c>
      <c r="L40" s="21" t="str">
        <f t="shared" si="2"/>
        <v>Труба.проф. 120х80х6 L=2650мм 5шт;</v>
      </c>
      <c r="M40" s="21" t="s">
        <v>170</v>
      </c>
    </row>
    <row r="41" spans="1:13" s="21" customFormat="1" x14ac:dyDescent="0.25">
      <c r="A41" s="31" t="s">
        <v>171</v>
      </c>
      <c r="B41" s="65" t="s">
        <v>63</v>
      </c>
      <c r="C41" s="36">
        <v>1050</v>
      </c>
      <c r="D41" s="31">
        <v>1</v>
      </c>
      <c r="E41" s="33">
        <f t="shared" si="3"/>
        <v>1.05</v>
      </c>
      <c r="F41" s="32">
        <v>16.98</v>
      </c>
      <c r="G41" s="28">
        <f t="shared" si="4"/>
        <v>17.829000000000001</v>
      </c>
      <c r="H41" s="35"/>
      <c r="I41" s="68" t="s">
        <v>169</v>
      </c>
      <c r="J41" s="21" t="s">
        <v>168</v>
      </c>
      <c r="K41" s="21" t="s">
        <v>115</v>
      </c>
      <c r="L41" s="21" t="str">
        <f t="shared" si="2"/>
        <v>Труба.проф. 120х80х6 L=1050мм 1шт;</v>
      </c>
      <c r="M41" s="21" t="s">
        <v>170</v>
      </c>
    </row>
    <row r="42" spans="1:13" s="21" customFormat="1" x14ac:dyDescent="0.25">
      <c r="A42" s="31" t="s">
        <v>171</v>
      </c>
      <c r="B42" s="65" t="s">
        <v>63</v>
      </c>
      <c r="C42" s="36">
        <v>1320</v>
      </c>
      <c r="D42" s="31">
        <v>1</v>
      </c>
      <c r="E42" s="33">
        <f t="shared" si="3"/>
        <v>1.32</v>
      </c>
      <c r="F42" s="32">
        <v>16.98</v>
      </c>
      <c r="G42" s="28">
        <f t="shared" si="4"/>
        <v>22.413600000000002</v>
      </c>
      <c r="H42" s="35"/>
      <c r="I42" s="68" t="s">
        <v>169</v>
      </c>
      <c r="J42" s="21" t="s">
        <v>168</v>
      </c>
      <c r="K42" s="21" t="s">
        <v>115</v>
      </c>
      <c r="L42" s="21" t="str">
        <f t="shared" si="2"/>
        <v>Труба.проф. 120х80х6 L=1320мм 1шт;</v>
      </c>
      <c r="M42" s="21" t="s">
        <v>170</v>
      </c>
    </row>
    <row r="43" spans="1:13" s="21" customFormat="1" x14ac:dyDescent="0.25">
      <c r="A43" s="31" t="s">
        <v>171</v>
      </c>
      <c r="B43" s="65" t="s">
        <v>63</v>
      </c>
      <c r="C43" s="36">
        <v>2230</v>
      </c>
      <c r="D43" s="31">
        <v>2</v>
      </c>
      <c r="E43" s="33">
        <f t="shared" si="3"/>
        <v>4.46</v>
      </c>
      <c r="F43" s="32">
        <v>16.98</v>
      </c>
      <c r="G43" s="28">
        <f t="shared" si="4"/>
        <v>75.730800000000002</v>
      </c>
      <c r="H43" s="35"/>
      <c r="I43" s="68" t="s">
        <v>169</v>
      </c>
      <c r="J43" s="21" t="s">
        <v>168</v>
      </c>
      <c r="K43" s="21" t="s">
        <v>115</v>
      </c>
      <c r="L43" s="21" t="str">
        <f t="shared" si="2"/>
        <v>Труба.проф. 120х80х6 L=2230мм 2шт;</v>
      </c>
      <c r="M43" s="21" t="s">
        <v>170</v>
      </c>
    </row>
    <row r="44" spans="1:13" s="21" customFormat="1" x14ac:dyDescent="0.25">
      <c r="A44" s="31" t="s">
        <v>171</v>
      </c>
      <c r="B44" s="65" t="s">
        <v>63</v>
      </c>
      <c r="C44" s="36">
        <v>2850</v>
      </c>
      <c r="D44" s="31">
        <v>1</v>
      </c>
      <c r="E44" s="33">
        <f t="shared" si="3"/>
        <v>2.85</v>
      </c>
      <c r="F44" s="32">
        <v>16.98</v>
      </c>
      <c r="G44" s="28">
        <f t="shared" si="4"/>
        <v>48.393000000000001</v>
      </c>
      <c r="H44" s="35"/>
      <c r="I44" s="68" t="s">
        <v>169</v>
      </c>
      <c r="J44" s="21" t="s">
        <v>168</v>
      </c>
      <c r="K44" s="21" t="s">
        <v>115</v>
      </c>
      <c r="L44" s="21" t="str">
        <f t="shared" si="2"/>
        <v>Труба.проф. 120х80х6 L=2850мм 1шт;</v>
      </c>
      <c r="M44" s="21" t="s">
        <v>170</v>
      </c>
    </row>
    <row r="45" spans="1:13" s="21" customFormat="1" x14ac:dyDescent="0.25">
      <c r="A45" s="31" t="s">
        <v>171</v>
      </c>
      <c r="B45" s="65" t="s">
        <v>63</v>
      </c>
      <c r="C45" s="36">
        <v>7350</v>
      </c>
      <c r="D45" s="31">
        <v>1</v>
      </c>
      <c r="E45" s="33">
        <f t="shared" si="3"/>
        <v>7.35</v>
      </c>
      <c r="F45" s="32">
        <v>16.98</v>
      </c>
      <c r="G45" s="28">
        <f t="shared" si="4"/>
        <v>124.803</v>
      </c>
      <c r="H45" s="35"/>
      <c r="I45" s="68" t="s">
        <v>169</v>
      </c>
      <c r="J45" s="21" t="s">
        <v>168</v>
      </c>
      <c r="K45" s="21" t="s">
        <v>115</v>
      </c>
      <c r="L45" s="21" t="str">
        <f t="shared" si="2"/>
        <v>Труба.проф. 120х80х6 L=7350мм 1шт;</v>
      </c>
      <c r="M45" s="21" t="s">
        <v>170</v>
      </c>
    </row>
    <row r="46" spans="1:13" s="21" customFormat="1" ht="30" x14ac:dyDescent="0.25">
      <c r="A46" s="31" t="s">
        <v>173</v>
      </c>
      <c r="B46" s="65" t="s">
        <v>44</v>
      </c>
      <c r="C46" s="36">
        <v>230</v>
      </c>
      <c r="D46" s="31">
        <v>1</v>
      </c>
      <c r="E46" s="33">
        <f t="shared" si="3"/>
        <v>0.23</v>
      </c>
      <c r="F46" s="32">
        <v>14.25</v>
      </c>
      <c r="G46" s="28">
        <f t="shared" si="4"/>
        <v>3.2775000000000003</v>
      </c>
      <c r="H46" s="35"/>
      <c r="I46" s="68" t="s">
        <v>169</v>
      </c>
      <c r="J46" s="21" t="s">
        <v>168</v>
      </c>
      <c r="K46" s="21" t="s">
        <v>115</v>
      </c>
      <c r="L46" s="21" t="str">
        <f t="shared" si="2"/>
        <v>Труба.проф. нерж 120х120х4 L=230мм 1шт;</v>
      </c>
      <c r="M46" s="21" t="s">
        <v>170</v>
      </c>
    </row>
    <row r="47" spans="1:13" s="21" customFormat="1" ht="30" x14ac:dyDescent="0.25">
      <c r="A47" s="31" t="s">
        <v>173</v>
      </c>
      <c r="B47" s="65" t="s">
        <v>44</v>
      </c>
      <c r="C47" s="36">
        <v>245</v>
      </c>
      <c r="D47" s="31">
        <v>1</v>
      </c>
      <c r="E47" s="33">
        <f t="shared" si="3"/>
        <v>0.245</v>
      </c>
      <c r="F47" s="32">
        <v>14.25</v>
      </c>
      <c r="G47" s="28">
        <f t="shared" si="4"/>
        <v>3.49125</v>
      </c>
      <c r="H47" s="35"/>
      <c r="I47" s="68" t="s">
        <v>169</v>
      </c>
      <c r="J47" s="21" t="s">
        <v>168</v>
      </c>
      <c r="K47" s="21" t="s">
        <v>115</v>
      </c>
      <c r="L47" s="21" t="str">
        <f t="shared" si="2"/>
        <v>Труба.проф. нерж 120х120х4 L=245мм 1шт;</v>
      </c>
      <c r="M47" s="21" t="s">
        <v>170</v>
      </c>
    </row>
    <row r="48" spans="1:13" s="21" customFormat="1" ht="30" x14ac:dyDescent="0.25">
      <c r="A48" s="31" t="s">
        <v>173</v>
      </c>
      <c r="B48" s="65" t="s">
        <v>44</v>
      </c>
      <c r="C48" s="36">
        <v>365</v>
      </c>
      <c r="D48" s="31">
        <v>2</v>
      </c>
      <c r="E48" s="33">
        <f t="shared" si="3"/>
        <v>0.73</v>
      </c>
      <c r="F48" s="32">
        <v>14.25</v>
      </c>
      <c r="G48" s="28">
        <f t="shared" si="4"/>
        <v>10.4025</v>
      </c>
      <c r="H48" s="35"/>
      <c r="I48" s="68" t="s">
        <v>169</v>
      </c>
      <c r="J48" s="21" t="s">
        <v>168</v>
      </c>
      <c r="K48" s="21" t="s">
        <v>115</v>
      </c>
      <c r="L48" s="21" t="str">
        <f t="shared" si="2"/>
        <v>Труба.проф. нерж 120х120х4 L=365мм 2шт;</v>
      </c>
      <c r="M48" s="21" t="s">
        <v>170</v>
      </c>
    </row>
    <row r="49" spans="1:13" s="21" customFormat="1" x14ac:dyDescent="0.25">
      <c r="A49" s="31" t="s">
        <v>171</v>
      </c>
      <c r="B49" s="65" t="s">
        <v>44</v>
      </c>
      <c r="C49" s="36">
        <v>860</v>
      </c>
      <c r="D49" s="31">
        <v>1</v>
      </c>
      <c r="E49" s="33">
        <f t="shared" si="3"/>
        <v>0.86</v>
      </c>
      <c r="F49" s="32">
        <v>14.25</v>
      </c>
      <c r="G49" s="28">
        <f t="shared" si="4"/>
        <v>12.254999999999999</v>
      </c>
      <c r="H49" s="35"/>
      <c r="I49" s="68" t="s">
        <v>169</v>
      </c>
      <c r="J49" s="21" t="s">
        <v>168</v>
      </c>
      <c r="K49" s="21" t="s">
        <v>115</v>
      </c>
      <c r="L49" s="21" t="str">
        <f t="shared" si="2"/>
        <v>Труба.проф. 120х120х4 L=860мм 1шт;</v>
      </c>
      <c r="M49" s="21" t="s">
        <v>170</v>
      </c>
    </row>
    <row r="50" spans="1:13" s="21" customFormat="1" x14ac:dyDescent="0.25">
      <c r="A50" s="31" t="s">
        <v>171</v>
      </c>
      <c r="B50" s="65" t="s">
        <v>44</v>
      </c>
      <c r="C50" s="36">
        <v>930</v>
      </c>
      <c r="D50" s="31">
        <v>1</v>
      </c>
      <c r="E50" s="33">
        <f t="shared" si="3"/>
        <v>0.93</v>
      </c>
      <c r="F50" s="32">
        <v>14.25</v>
      </c>
      <c r="G50" s="28">
        <f t="shared" si="4"/>
        <v>13.252500000000001</v>
      </c>
      <c r="H50" s="35"/>
      <c r="I50" s="68" t="s">
        <v>169</v>
      </c>
      <c r="J50" s="21" t="s">
        <v>168</v>
      </c>
      <c r="K50" s="21" t="s">
        <v>115</v>
      </c>
      <c r="L50" s="21" t="str">
        <f t="shared" si="2"/>
        <v>Труба.проф. 120х120х4 L=930мм 1шт;</v>
      </c>
      <c r="M50" s="21" t="s">
        <v>170</v>
      </c>
    </row>
    <row r="51" spans="1:13" s="21" customFormat="1" x14ac:dyDescent="0.25">
      <c r="A51" s="31" t="s">
        <v>171</v>
      </c>
      <c r="B51" s="65" t="s">
        <v>44</v>
      </c>
      <c r="C51" s="36">
        <v>1170</v>
      </c>
      <c r="D51" s="31">
        <v>1</v>
      </c>
      <c r="E51" s="33">
        <f t="shared" si="3"/>
        <v>1.17</v>
      </c>
      <c r="F51" s="32">
        <v>14.25</v>
      </c>
      <c r="G51" s="28">
        <f t="shared" si="4"/>
        <v>16.672499999999999</v>
      </c>
      <c r="H51" s="35"/>
      <c r="I51" s="68" t="s">
        <v>169</v>
      </c>
      <c r="J51" s="21" t="s">
        <v>168</v>
      </c>
      <c r="K51" s="21" t="s">
        <v>115</v>
      </c>
      <c r="L51" s="21" t="str">
        <f t="shared" si="2"/>
        <v>Труба.проф. 120х120х4 L=1170мм 1шт;</v>
      </c>
      <c r="M51" s="21" t="s">
        <v>170</v>
      </c>
    </row>
    <row r="52" spans="1:13" s="21" customFormat="1" x14ac:dyDescent="0.25">
      <c r="A52" s="31" t="s">
        <v>171</v>
      </c>
      <c r="B52" s="65" t="s">
        <v>44</v>
      </c>
      <c r="C52" s="36">
        <v>1210</v>
      </c>
      <c r="D52" s="31">
        <v>1</v>
      </c>
      <c r="E52" s="33">
        <f t="shared" si="3"/>
        <v>1.21</v>
      </c>
      <c r="F52" s="32">
        <v>14.25</v>
      </c>
      <c r="G52" s="28">
        <f t="shared" si="4"/>
        <v>17.2425</v>
      </c>
      <c r="H52" s="35"/>
      <c r="I52" s="68" t="s">
        <v>169</v>
      </c>
      <c r="J52" s="21" t="s">
        <v>168</v>
      </c>
      <c r="K52" s="21" t="s">
        <v>115</v>
      </c>
      <c r="L52" s="21" t="str">
        <f t="shared" si="2"/>
        <v>Труба.проф. 120х120х4 L=1210мм 1шт;</v>
      </c>
      <c r="M52" s="21" t="s">
        <v>170</v>
      </c>
    </row>
    <row r="53" spans="1:13" s="21" customFormat="1" x14ac:dyDescent="0.25">
      <c r="A53" s="31" t="s">
        <v>171</v>
      </c>
      <c r="B53" s="65" t="s">
        <v>44</v>
      </c>
      <c r="C53" s="36">
        <v>1360</v>
      </c>
      <c r="D53" s="31">
        <v>2</v>
      </c>
      <c r="E53" s="33">
        <f t="shared" si="3"/>
        <v>2.72</v>
      </c>
      <c r="F53" s="32">
        <v>14.25</v>
      </c>
      <c r="G53" s="28">
        <f t="shared" si="4"/>
        <v>38.760000000000005</v>
      </c>
      <c r="H53" s="35"/>
      <c r="I53" s="68" t="s">
        <v>169</v>
      </c>
      <c r="J53" s="21" t="s">
        <v>168</v>
      </c>
      <c r="K53" s="21" t="s">
        <v>115</v>
      </c>
      <c r="L53" s="21" t="str">
        <f t="shared" si="2"/>
        <v>Труба.проф. 120х120х4 L=1360мм 2шт;</v>
      </c>
      <c r="M53" s="21" t="s">
        <v>170</v>
      </c>
    </row>
    <row r="54" spans="1:13" x14ac:dyDescent="0.25">
      <c r="A54" s="8" t="s">
        <v>171</v>
      </c>
      <c r="B54" s="65" t="s">
        <v>44</v>
      </c>
      <c r="C54" s="36">
        <v>12000</v>
      </c>
      <c r="D54" s="31">
        <v>3</v>
      </c>
      <c r="E54" s="16">
        <f t="shared" si="3"/>
        <v>36</v>
      </c>
      <c r="F54" s="32">
        <v>14.25</v>
      </c>
      <c r="G54" s="28">
        <f t="shared" si="4"/>
        <v>513</v>
      </c>
      <c r="H54" s="18"/>
      <c r="I54" s="68" t="s">
        <v>169</v>
      </c>
      <c r="J54" s="21" t="s">
        <v>168</v>
      </c>
      <c r="K54" s="21" t="s">
        <v>115</v>
      </c>
      <c r="L54" s="21" t="str">
        <f t="shared" si="2"/>
        <v>Труба.проф. 120х120х4 L=12000мм 3шт;</v>
      </c>
      <c r="M54" s="21" t="s">
        <v>170</v>
      </c>
    </row>
    <row r="55" spans="1:13" s="21" customFormat="1" x14ac:dyDescent="0.25">
      <c r="A55" s="31" t="s">
        <v>171</v>
      </c>
      <c r="B55" s="65" t="s">
        <v>37</v>
      </c>
      <c r="C55" s="36">
        <v>1800</v>
      </c>
      <c r="D55" s="31">
        <v>1</v>
      </c>
      <c r="E55" s="33">
        <f t="shared" si="3"/>
        <v>1.8</v>
      </c>
      <c r="F55" s="32">
        <v>17.55</v>
      </c>
      <c r="G55" s="28">
        <f t="shared" si="4"/>
        <v>31.590000000000003</v>
      </c>
      <c r="H55" s="35"/>
      <c r="I55" s="68" t="s">
        <v>169</v>
      </c>
      <c r="J55" s="21" t="s">
        <v>168</v>
      </c>
      <c r="K55" s="21" t="s">
        <v>115</v>
      </c>
      <c r="L55" s="21" t="str">
        <f t="shared" si="2"/>
        <v>Труба.проф. 120х120х5 L=1800мм 1шт;</v>
      </c>
      <c r="M55" s="21" t="s">
        <v>170</v>
      </c>
    </row>
    <row r="56" spans="1:13" x14ac:dyDescent="0.25">
      <c r="A56" s="8" t="s">
        <v>171</v>
      </c>
      <c r="B56" s="65" t="s">
        <v>37</v>
      </c>
      <c r="C56" s="36">
        <v>640</v>
      </c>
      <c r="D56" s="31">
        <v>1</v>
      </c>
      <c r="E56" s="16">
        <f t="shared" si="3"/>
        <v>0.64</v>
      </c>
      <c r="F56" s="32">
        <v>17.55</v>
      </c>
      <c r="G56" s="28">
        <f t="shared" si="4"/>
        <v>11.232000000000001</v>
      </c>
      <c r="H56" s="18"/>
      <c r="I56" s="68" t="s">
        <v>169</v>
      </c>
      <c r="J56" s="21" t="s">
        <v>168</v>
      </c>
      <c r="K56" s="21" t="s">
        <v>115</v>
      </c>
      <c r="L56" s="21" t="str">
        <f t="shared" si="2"/>
        <v>Труба.проф. 120х120х5 L=640мм 1шт;</v>
      </c>
      <c r="M56" s="21" t="s">
        <v>170</v>
      </c>
    </row>
    <row r="57" spans="1:13" s="21" customFormat="1" x14ac:dyDescent="0.25">
      <c r="A57" s="31" t="s">
        <v>171</v>
      </c>
      <c r="B57" s="65" t="s">
        <v>37</v>
      </c>
      <c r="C57" s="36">
        <v>760</v>
      </c>
      <c r="D57" s="31">
        <v>1</v>
      </c>
      <c r="E57" s="33">
        <f t="shared" si="3"/>
        <v>0.76</v>
      </c>
      <c r="F57" s="32">
        <v>17.55</v>
      </c>
      <c r="G57" s="28">
        <f t="shared" si="4"/>
        <v>13.338000000000001</v>
      </c>
      <c r="H57" s="35"/>
      <c r="I57" s="68" t="s">
        <v>169</v>
      </c>
      <c r="J57" s="21" t="s">
        <v>168</v>
      </c>
      <c r="K57" s="21" t="s">
        <v>115</v>
      </c>
      <c r="L57" s="21" t="str">
        <f t="shared" si="2"/>
        <v>Труба.проф. 120х120х5 L=760мм 1шт;</v>
      </c>
      <c r="M57" s="21" t="s">
        <v>170</v>
      </c>
    </row>
    <row r="58" spans="1:13" s="21" customFormat="1" x14ac:dyDescent="0.25">
      <c r="A58" s="31" t="s">
        <v>171</v>
      </c>
      <c r="B58" s="65" t="s">
        <v>37</v>
      </c>
      <c r="C58" s="36">
        <v>700</v>
      </c>
      <c r="D58" s="31">
        <v>1</v>
      </c>
      <c r="E58" s="33">
        <f t="shared" si="3"/>
        <v>0.7</v>
      </c>
      <c r="F58" s="32">
        <v>17.55</v>
      </c>
      <c r="G58" s="28">
        <f t="shared" si="4"/>
        <v>12.285</v>
      </c>
      <c r="H58" s="35"/>
      <c r="I58" s="68" t="s">
        <v>169</v>
      </c>
      <c r="J58" s="21" t="s">
        <v>168</v>
      </c>
      <c r="K58" s="21" t="s">
        <v>115</v>
      </c>
      <c r="L58" s="21" t="str">
        <f t="shared" si="2"/>
        <v>Труба.проф. 120х120х5 L=700мм 1шт;</v>
      </c>
      <c r="M58" s="21" t="s">
        <v>170</v>
      </c>
    </row>
    <row r="59" spans="1:13" s="21" customFormat="1" x14ac:dyDescent="0.25">
      <c r="A59" s="31" t="s">
        <v>171</v>
      </c>
      <c r="B59" s="65" t="s">
        <v>37</v>
      </c>
      <c r="C59" s="36">
        <v>1830</v>
      </c>
      <c r="D59" s="31">
        <v>1</v>
      </c>
      <c r="E59" s="33">
        <f t="shared" si="3"/>
        <v>1.83</v>
      </c>
      <c r="F59" s="32">
        <v>17.55</v>
      </c>
      <c r="G59" s="28">
        <f t="shared" si="4"/>
        <v>32.116500000000002</v>
      </c>
      <c r="H59" s="35"/>
      <c r="I59" s="68" t="s">
        <v>169</v>
      </c>
      <c r="J59" s="21" t="s">
        <v>168</v>
      </c>
      <c r="K59" s="21" t="s">
        <v>115</v>
      </c>
      <c r="L59" s="21" t="str">
        <f t="shared" si="2"/>
        <v>Труба.проф. 120х120х5 L=1830мм 1шт;</v>
      </c>
      <c r="M59" s="21" t="s">
        <v>170</v>
      </c>
    </row>
    <row r="60" spans="1:13" s="21" customFormat="1" x14ac:dyDescent="0.25">
      <c r="A60" s="31" t="s">
        <v>171</v>
      </c>
      <c r="B60" s="65" t="s">
        <v>46</v>
      </c>
      <c r="C60" s="36">
        <v>690</v>
      </c>
      <c r="D60" s="31">
        <v>1</v>
      </c>
      <c r="E60" s="33">
        <f t="shared" si="3"/>
        <v>0.69</v>
      </c>
      <c r="F60" s="32">
        <v>20.75</v>
      </c>
      <c r="G60" s="28">
        <f t="shared" si="4"/>
        <v>14.317499999999999</v>
      </c>
      <c r="H60" s="35"/>
      <c r="I60" s="68" t="s">
        <v>169</v>
      </c>
      <c r="J60" s="21" t="s">
        <v>168</v>
      </c>
      <c r="K60" s="21" t="s">
        <v>115</v>
      </c>
      <c r="L60" s="21" t="str">
        <f t="shared" si="2"/>
        <v>Труба.проф. 120х120х6 L=690мм 1шт;</v>
      </c>
      <c r="M60" s="21" t="s">
        <v>170</v>
      </c>
    </row>
    <row r="61" spans="1:13" s="21" customFormat="1" ht="20.25" customHeight="1" x14ac:dyDescent="0.25">
      <c r="A61" s="31" t="s">
        <v>171</v>
      </c>
      <c r="B61" s="65" t="s">
        <v>46</v>
      </c>
      <c r="C61" s="36">
        <v>900</v>
      </c>
      <c r="D61" s="31">
        <v>2</v>
      </c>
      <c r="E61" s="33">
        <f t="shared" si="3"/>
        <v>1.8</v>
      </c>
      <c r="F61" s="32">
        <v>20.75</v>
      </c>
      <c r="G61" s="28">
        <f t="shared" si="4"/>
        <v>37.35</v>
      </c>
      <c r="H61" s="35"/>
      <c r="I61" s="68" t="s">
        <v>169</v>
      </c>
      <c r="J61" s="21" t="s">
        <v>168</v>
      </c>
      <c r="K61" s="21" t="s">
        <v>115</v>
      </c>
      <c r="L61" s="21" t="str">
        <f t="shared" si="2"/>
        <v>Труба.проф. 120х120х6 L=900мм 2шт;</v>
      </c>
      <c r="M61" s="21" t="s">
        <v>170</v>
      </c>
    </row>
    <row r="62" spans="1:13" s="21" customFormat="1" x14ac:dyDescent="0.25">
      <c r="A62" s="31" t="s">
        <v>171</v>
      </c>
      <c r="B62" s="65" t="s">
        <v>46</v>
      </c>
      <c r="C62" s="36">
        <v>2220</v>
      </c>
      <c r="D62" s="31">
        <v>1</v>
      </c>
      <c r="E62" s="33">
        <f t="shared" si="3"/>
        <v>2.2200000000000002</v>
      </c>
      <c r="F62" s="32">
        <v>20.75</v>
      </c>
      <c r="G62" s="28">
        <f t="shared" si="4"/>
        <v>46.065000000000005</v>
      </c>
      <c r="H62" s="35"/>
      <c r="I62" s="68" t="s">
        <v>169</v>
      </c>
      <c r="J62" s="21" t="s">
        <v>168</v>
      </c>
      <c r="K62" s="21" t="s">
        <v>115</v>
      </c>
      <c r="L62" s="21" t="str">
        <f t="shared" si="2"/>
        <v>Труба.проф. 120х120х6 L=2220мм 1шт;</v>
      </c>
      <c r="M62" s="21" t="s">
        <v>170</v>
      </c>
    </row>
    <row r="63" spans="1:13" s="21" customFormat="1" x14ac:dyDescent="0.25">
      <c r="A63" s="31" t="s">
        <v>171</v>
      </c>
      <c r="B63" s="65" t="s">
        <v>46</v>
      </c>
      <c r="C63" s="36">
        <v>7580</v>
      </c>
      <c r="D63" s="31">
        <v>1</v>
      </c>
      <c r="E63" s="33">
        <f t="shared" si="3"/>
        <v>7.58</v>
      </c>
      <c r="F63" s="32">
        <v>20.75</v>
      </c>
      <c r="G63" s="28">
        <f t="shared" si="4"/>
        <v>157.285</v>
      </c>
      <c r="H63" s="35"/>
      <c r="I63" s="68" t="s">
        <v>169</v>
      </c>
      <c r="J63" s="21" t="s">
        <v>168</v>
      </c>
      <c r="K63" s="21" t="s">
        <v>115</v>
      </c>
      <c r="L63" s="21" t="str">
        <f t="shared" si="2"/>
        <v>Труба.проф. 120х120х6 L=7580мм 1шт;</v>
      </c>
      <c r="M63" s="21" t="s">
        <v>170</v>
      </c>
    </row>
    <row r="64" spans="1:13" s="21" customFormat="1" x14ac:dyDescent="0.25">
      <c r="A64" s="31" t="s">
        <v>171</v>
      </c>
      <c r="B64" s="65" t="s">
        <v>46</v>
      </c>
      <c r="C64" s="36">
        <v>2180</v>
      </c>
      <c r="D64" s="31">
        <v>2</v>
      </c>
      <c r="E64" s="33">
        <f t="shared" si="3"/>
        <v>4.3600000000000003</v>
      </c>
      <c r="F64" s="32">
        <v>20.75</v>
      </c>
      <c r="G64" s="28">
        <f t="shared" si="4"/>
        <v>90.470000000000013</v>
      </c>
      <c r="H64" s="35"/>
      <c r="I64" s="68" t="s">
        <v>169</v>
      </c>
      <c r="J64" s="21" t="s">
        <v>168</v>
      </c>
      <c r="K64" s="21" t="s">
        <v>115</v>
      </c>
      <c r="L64" s="21" t="str">
        <f t="shared" si="2"/>
        <v>Труба.проф. 120х120х6 L=2180мм 2шт;</v>
      </c>
      <c r="M64" s="21" t="s">
        <v>170</v>
      </c>
    </row>
    <row r="65" spans="1:13" s="21" customFormat="1" x14ac:dyDescent="0.25">
      <c r="A65" s="31" t="s">
        <v>171</v>
      </c>
      <c r="B65" s="65" t="s">
        <v>45</v>
      </c>
      <c r="C65" s="36">
        <v>1080</v>
      </c>
      <c r="D65" s="31">
        <v>1</v>
      </c>
      <c r="E65" s="33">
        <f t="shared" si="3"/>
        <v>1.08</v>
      </c>
      <c r="F65" s="32">
        <v>26.41</v>
      </c>
      <c r="G65" s="28">
        <f t="shared" si="4"/>
        <v>28.522800000000004</v>
      </c>
      <c r="H65" s="35"/>
      <c r="I65" s="68" t="s">
        <v>169</v>
      </c>
      <c r="J65" s="21" t="s">
        <v>168</v>
      </c>
      <c r="K65" s="21" t="s">
        <v>115</v>
      </c>
      <c r="L65" s="21" t="str">
        <f t="shared" si="2"/>
        <v>Труба.проф. 120х120х8 L=1080мм 1шт;</v>
      </c>
      <c r="M65" s="21" t="s">
        <v>170</v>
      </c>
    </row>
    <row r="66" spans="1:13" x14ac:dyDescent="0.25">
      <c r="A66" s="8" t="s">
        <v>171</v>
      </c>
      <c r="B66" s="65" t="s">
        <v>45</v>
      </c>
      <c r="C66" s="36">
        <v>1080</v>
      </c>
      <c r="D66" s="31">
        <v>1</v>
      </c>
      <c r="E66" s="16">
        <f t="shared" si="3"/>
        <v>1.08</v>
      </c>
      <c r="F66" s="9">
        <v>26.41</v>
      </c>
      <c r="G66" s="28">
        <f t="shared" si="4"/>
        <v>28.522800000000004</v>
      </c>
      <c r="H66" s="18"/>
      <c r="I66" s="68" t="s">
        <v>169</v>
      </c>
      <c r="J66" s="21" t="s">
        <v>168</v>
      </c>
      <c r="K66" s="21" t="s">
        <v>115</v>
      </c>
      <c r="L66" s="21" t="str">
        <f t="shared" si="2"/>
        <v>Труба.проф. 120х120х8 L=1080мм 1шт;</v>
      </c>
      <c r="M66" s="21" t="s">
        <v>170</v>
      </c>
    </row>
    <row r="67" spans="1:13" s="21" customFormat="1" x14ac:dyDescent="0.25">
      <c r="A67" s="31" t="s">
        <v>171</v>
      </c>
      <c r="B67" s="65" t="s">
        <v>131</v>
      </c>
      <c r="C67" s="36">
        <v>1140</v>
      </c>
      <c r="D67" s="31">
        <v>2</v>
      </c>
      <c r="E67" s="33">
        <f t="shared" ref="E67:E98" si="5">IF(C67="","",C67*D67/1000)</f>
        <v>2.2799999999999998</v>
      </c>
      <c r="F67" s="32">
        <v>14.58</v>
      </c>
      <c r="G67" s="28">
        <f t="shared" ref="G67:G98" si="6">IF(E67="","",E67*F67)</f>
        <v>33.242399999999996</v>
      </c>
      <c r="H67" s="35"/>
      <c r="I67" s="68" t="s">
        <v>169</v>
      </c>
      <c r="J67" s="21" t="s">
        <v>168</v>
      </c>
      <c r="K67" s="21" t="s">
        <v>115</v>
      </c>
      <c r="L67" s="21" t="str">
        <f t="shared" si="2"/>
        <v>Труба.проф. 140х60х5 L=1140мм 2шт;</v>
      </c>
      <c r="M67" s="21" t="s">
        <v>170</v>
      </c>
    </row>
    <row r="68" spans="1:13" s="21" customFormat="1" x14ac:dyDescent="0.25">
      <c r="A68" s="31" t="s">
        <v>171</v>
      </c>
      <c r="B68" s="65" t="s">
        <v>132</v>
      </c>
      <c r="C68" s="36">
        <v>3000</v>
      </c>
      <c r="D68" s="31">
        <v>4</v>
      </c>
      <c r="E68" s="33">
        <f t="shared" si="5"/>
        <v>12</v>
      </c>
      <c r="F68" s="32">
        <v>14.25</v>
      </c>
      <c r="G68" s="28">
        <f t="shared" si="6"/>
        <v>171</v>
      </c>
      <c r="H68" s="35"/>
      <c r="I68" s="68" t="s">
        <v>169</v>
      </c>
      <c r="J68" s="21" t="s">
        <v>168</v>
      </c>
      <c r="K68" s="21" t="s">
        <v>115</v>
      </c>
      <c r="L68" s="21" t="str">
        <f t="shared" ref="L68:L112" si="7">CONCATENATE(A68," ",B68," ",I68, C68,J68," ",D68,K68,M68)</f>
        <v>Труба.проф. 140х100х4 L=3000мм 4шт;</v>
      </c>
      <c r="M68" s="21" t="s">
        <v>170</v>
      </c>
    </row>
    <row r="69" spans="1:13" s="21" customFormat="1" x14ac:dyDescent="0.25">
      <c r="A69" s="31" t="s">
        <v>171</v>
      </c>
      <c r="B69" s="65" t="s">
        <v>47</v>
      </c>
      <c r="C69" s="36">
        <v>700</v>
      </c>
      <c r="D69" s="31">
        <v>1</v>
      </c>
      <c r="E69" s="33">
        <f t="shared" si="5"/>
        <v>0.7</v>
      </c>
      <c r="F69" s="32">
        <v>15.5</v>
      </c>
      <c r="G69" s="28">
        <f t="shared" si="6"/>
        <v>10.85</v>
      </c>
      <c r="H69" s="35"/>
      <c r="I69" s="68" t="s">
        <v>169</v>
      </c>
      <c r="J69" s="21" t="s">
        <v>168</v>
      </c>
      <c r="K69" s="21" t="s">
        <v>115</v>
      </c>
      <c r="L69" s="21" t="str">
        <f t="shared" si="7"/>
        <v>Труба.проф. 140х120х4 L=700мм 1шт;</v>
      </c>
      <c r="M69" s="21" t="s">
        <v>170</v>
      </c>
    </row>
    <row r="70" spans="1:13" s="21" customFormat="1" x14ac:dyDescent="0.25">
      <c r="A70" s="31" t="s">
        <v>171</v>
      </c>
      <c r="B70" s="65" t="s">
        <v>47</v>
      </c>
      <c r="C70" s="36">
        <v>960</v>
      </c>
      <c r="D70" s="31">
        <v>1</v>
      </c>
      <c r="E70" s="33">
        <f t="shared" si="5"/>
        <v>0.96</v>
      </c>
      <c r="F70" s="32">
        <v>15.5</v>
      </c>
      <c r="G70" s="28">
        <f t="shared" si="6"/>
        <v>14.879999999999999</v>
      </c>
      <c r="H70" s="35"/>
      <c r="I70" s="68" t="s">
        <v>169</v>
      </c>
      <c r="J70" s="21" t="s">
        <v>168</v>
      </c>
      <c r="K70" s="21" t="s">
        <v>115</v>
      </c>
      <c r="L70" s="21" t="str">
        <f t="shared" si="7"/>
        <v>Труба.проф. 140х120х4 L=960мм 1шт;</v>
      </c>
      <c r="M70" s="21" t="s">
        <v>170</v>
      </c>
    </row>
    <row r="71" spans="1:13" s="21" customFormat="1" x14ac:dyDescent="0.25">
      <c r="A71" s="31" t="s">
        <v>171</v>
      </c>
      <c r="B71" s="65" t="s">
        <v>49</v>
      </c>
      <c r="C71" s="36">
        <v>580</v>
      </c>
      <c r="D71" s="31">
        <v>1</v>
      </c>
      <c r="E71" s="33">
        <f t="shared" si="5"/>
        <v>0.57999999999999996</v>
      </c>
      <c r="F71" s="32">
        <v>16.760000000000002</v>
      </c>
      <c r="G71" s="28">
        <f t="shared" si="6"/>
        <v>9.7208000000000006</v>
      </c>
      <c r="H71" s="35"/>
      <c r="I71" s="68" t="s">
        <v>169</v>
      </c>
      <c r="J71" s="21" t="s">
        <v>168</v>
      </c>
      <c r="K71" s="21" t="s">
        <v>115</v>
      </c>
      <c r="L71" s="21" t="str">
        <f t="shared" si="7"/>
        <v>Труба.проф. 140х140х4 L=580мм 1шт;</v>
      </c>
      <c r="M71" s="21" t="s">
        <v>170</v>
      </c>
    </row>
    <row r="72" spans="1:13" s="21" customFormat="1" x14ac:dyDescent="0.25">
      <c r="A72" s="31" t="s">
        <v>171</v>
      </c>
      <c r="B72" s="65" t="s">
        <v>49</v>
      </c>
      <c r="C72" s="36">
        <v>840</v>
      </c>
      <c r="D72" s="31">
        <v>1</v>
      </c>
      <c r="E72" s="33">
        <f t="shared" si="5"/>
        <v>0.84</v>
      </c>
      <c r="F72" s="32">
        <v>16.760000000000002</v>
      </c>
      <c r="G72" s="28">
        <f t="shared" si="6"/>
        <v>14.0784</v>
      </c>
      <c r="H72" s="35"/>
      <c r="I72" s="68" t="s">
        <v>169</v>
      </c>
      <c r="J72" s="21" t="s">
        <v>168</v>
      </c>
      <c r="K72" s="21" t="s">
        <v>115</v>
      </c>
      <c r="L72" s="21" t="str">
        <f t="shared" si="7"/>
        <v>Труба.проф. 140х140х4 L=840мм 1шт;</v>
      </c>
      <c r="M72" s="21" t="s">
        <v>170</v>
      </c>
    </row>
    <row r="73" spans="1:13" s="21" customFormat="1" x14ac:dyDescent="0.25">
      <c r="A73" s="31" t="s">
        <v>171</v>
      </c>
      <c r="B73" s="65" t="s">
        <v>49</v>
      </c>
      <c r="C73" s="36">
        <v>1020</v>
      </c>
      <c r="D73" s="31">
        <v>1</v>
      </c>
      <c r="E73" s="33">
        <f t="shared" si="5"/>
        <v>1.02</v>
      </c>
      <c r="F73" s="32">
        <v>16.760000000000002</v>
      </c>
      <c r="G73" s="28">
        <f t="shared" si="6"/>
        <v>17.095200000000002</v>
      </c>
      <c r="H73" s="35"/>
      <c r="I73" s="68" t="s">
        <v>169</v>
      </c>
      <c r="J73" s="21" t="s">
        <v>168</v>
      </c>
      <c r="K73" s="21" t="s">
        <v>115</v>
      </c>
      <c r="L73" s="21" t="str">
        <f t="shared" si="7"/>
        <v>Труба.проф. 140х140х4 L=1020мм 1шт;</v>
      </c>
      <c r="M73" s="21" t="s">
        <v>170</v>
      </c>
    </row>
    <row r="74" spans="1:13" s="21" customFormat="1" x14ac:dyDescent="0.25">
      <c r="A74" s="31" t="s">
        <v>171</v>
      </c>
      <c r="B74" s="65" t="s">
        <v>49</v>
      </c>
      <c r="C74" s="36">
        <v>1240</v>
      </c>
      <c r="D74" s="31">
        <v>1</v>
      </c>
      <c r="E74" s="33">
        <f t="shared" si="5"/>
        <v>1.24</v>
      </c>
      <c r="F74" s="32">
        <v>16.760000000000002</v>
      </c>
      <c r="G74" s="28">
        <f t="shared" si="6"/>
        <v>20.782400000000003</v>
      </c>
      <c r="H74" s="35"/>
      <c r="I74" s="68" t="s">
        <v>169</v>
      </c>
      <c r="J74" s="21" t="s">
        <v>168</v>
      </c>
      <c r="K74" s="21" t="s">
        <v>115</v>
      </c>
      <c r="L74" s="21" t="str">
        <f t="shared" si="7"/>
        <v>Труба.проф. 140х140х4 L=1240мм 1шт;</v>
      </c>
      <c r="M74" s="21" t="s">
        <v>170</v>
      </c>
    </row>
    <row r="75" spans="1:13" s="21" customFormat="1" x14ac:dyDescent="0.25">
      <c r="A75" s="31" t="s">
        <v>171</v>
      </c>
      <c r="B75" s="65" t="s">
        <v>57</v>
      </c>
      <c r="C75" s="36">
        <v>700</v>
      </c>
      <c r="D75" s="31">
        <v>2</v>
      </c>
      <c r="E75" s="33">
        <f t="shared" si="5"/>
        <v>1.4</v>
      </c>
      <c r="F75" s="32">
        <v>20.69</v>
      </c>
      <c r="G75" s="28">
        <f t="shared" si="6"/>
        <v>28.966000000000001</v>
      </c>
      <c r="H75" s="35"/>
      <c r="I75" s="68" t="s">
        <v>169</v>
      </c>
      <c r="J75" s="21" t="s">
        <v>168</v>
      </c>
      <c r="K75" s="21" t="s">
        <v>115</v>
      </c>
      <c r="L75" s="21" t="str">
        <f t="shared" si="7"/>
        <v>Труба.проф. 140х140х5 L=700мм 2шт;</v>
      </c>
      <c r="M75" s="21" t="s">
        <v>170</v>
      </c>
    </row>
    <row r="76" spans="1:13" s="21" customFormat="1" x14ac:dyDescent="0.25">
      <c r="A76" s="31" t="s">
        <v>171</v>
      </c>
      <c r="B76" s="65" t="s">
        <v>57</v>
      </c>
      <c r="C76" s="36">
        <v>750</v>
      </c>
      <c r="D76" s="31">
        <v>1</v>
      </c>
      <c r="E76" s="33">
        <f t="shared" si="5"/>
        <v>0.75</v>
      </c>
      <c r="F76" s="32">
        <v>20.69</v>
      </c>
      <c r="G76" s="28">
        <f t="shared" si="6"/>
        <v>15.517500000000002</v>
      </c>
      <c r="H76" s="35"/>
      <c r="I76" s="68" t="s">
        <v>169</v>
      </c>
      <c r="J76" s="21" t="s">
        <v>168</v>
      </c>
      <c r="K76" s="21" t="s">
        <v>115</v>
      </c>
      <c r="L76" s="21" t="str">
        <f t="shared" si="7"/>
        <v>Труба.проф. 140х140х5 L=750мм 1шт;</v>
      </c>
      <c r="M76" s="21" t="s">
        <v>170</v>
      </c>
    </row>
    <row r="77" spans="1:13" s="21" customFormat="1" x14ac:dyDescent="0.25">
      <c r="A77" s="23" t="s">
        <v>171</v>
      </c>
      <c r="B77" s="65" t="s">
        <v>57</v>
      </c>
      <c r="C77" s="36">
        <v>1250</v>
      </c>
      <c r="D77" s="31">
        <v>2</v>
      </c>
      <c r="E77" s="26">
        <f t="shared" si="5"/>
        <v>2.5</v>
      </c>
      <c r="F77" s="32">
        <v>20.69</v>
      </c>
      <c r="G77" s="28">
        <f t="shared" si="6"/>
        <v>51.725000000000001</v>
      </c>
      <c r="H77" s="27"/>
      <c r="I77" s="68" t="s">
        <v>169</v>
      </c>
      <c r="J77" s="21" t="s">
        <v>168</v>
      </c>
      <c r="K77" s="21" t="s">
        <v>115</v>
      </c>
      <c r="L77" s="21" t="str">
        <f t="shared" si="7"/>
        <v>Труба.проф. 140х140х5 L=1250мм 2шт;</v>
      </c>
      <c r="M77" s="21" t="s">
        <v>170</v>
      </c>
    </row>
    <row r="78" spans="1:13" s="21" customFormat="1" x14ac:dyDescent="0.25">
      <c r="A78" s="31" t="s">
        <v>171</v>
      </c>
      <c r="B78" s="65" t="s">
        <v>57</v>
      </c>
      <c r="C78" s="36">
        <v>1230</v>
      </c>
      <c r="D78" s="31">
        <v>1</v>
      </c>
      <c r="E78" s="33">
        <f t="shared" si="5"/>
        <v>1.23</v>
      </c>
      <c r="F78" s="32">
        <v>20.69</v>
      </c>
      <c r="G78" s="28">
        <f t="shared" si="6"/>
        <v>25.448700000000002</v>
      </c>
      <c r="H78" s="35"/>
      <c r="I78" s="68" t="s">
        <v>169</v>
      </c>
      <c r="J78" s="21" t="s">
        <v>168</v>
      </c>
      <c r="K78" s="21" t="s">
        <v>115</v>
      </c>
      <c r="L78" s="21" t="str">
        <f t="shared" si="7"/>
        <v>Труба.проф. 140х140х5 L=1230мм 1шт;</v>
      </c>
      <c r="M78" s="21" t="s">
        <v>170</v>
      </c>
    </row>
    <row r="79" spans="1:13" s="21" customFormat="1" x14ac:dyDescent="0.25">
      <c r="A79" s="23" t="s">
        <v>171</v>
      </c>
      <c r="B79" s="65" t="s">
        <v>57</v>
      </c>
      <c r="C79" s="36">
        <v>8580</v>
      </c>
      <c r="D79" s="31">
        <v>1</v>
      </c>
      <c r="E79" s="26">
        <f t="shared" si="5"/>
        <v>8.58</v>
      </c>
      <c r="F79" s="32">
        <v>20.69</v>
      </c>
      <c r="G79" s="28">
        <f t="shared" si="6"/>
        <v>177.52020000000002</v>
      </c>
      <c r="H79" s="27"/>
      <c r="I79" s="68" t="s">
        <v>169</v>
      </c>
      <c r="J79" s="21" t="s">
        <v>168</v>
      </c>
      <c r="K79" s="21" t="s">
        <v>115</v>
      </c>
      <c r="L79" s="21" t="str">
        <f t="shared" si="7"/>
        <v>Труба.проф. 140х140х5 L=8580мм 1шт;</v>
      </c>
      <c r="M79" s="21" t="s">
        <v>170</v>
      </c>
    </row>
    <row r="80" spans="1:13" s="21" customFormat="1" x14ac:dyDescent="0.25">
      <c r="A80" s="31" t="s">
        <v>171</v>
      </c>
      <c r="B80" s="65" t="s">
        <v>43</v>
      </c>
      <c r="C80" s="36">
        <v>720</v>
      </c>
      <c r="D80" s="31">
        <v>1</v>
      </c>
      <c r="E80" s="33">
        <f t="shared" si="5"/>
        <v>0.72</v>
      </c>
      <c r="F80" s="32">
        <v>24.52</v>
      </c>
      <c r="G80" s="28">
        <f t="shared" si="6"/>
        <v>17.654399999999999</v>
      </c>
      <c r="H80" s="35"/>
      <c r="I80" s="68" t="s">
        <v>169</v>
      </c>
      <c r="J80" s="21" t="s">
        <v>168</v>
      </c>
      <c r="K80" s="21" t="s">
        <v>115</v>
      </c>
      <c r="L80" s="21" t="str">
        <f t="shared" si="7"/>
        <v>Труба.проф. 140х140х6 L=720мм 1шт;</v>
      </c>
      <c r="M80" s="21" t="s">
        <v>170</v>
      </c>
    </row>
    <row r="81" spans="1:13" s="21" customFormat="1" x14ac:dyDescent="0.25">
      <c r="A81" s="31" t="s">
        <v>171</v>
      </c>
      <c r="B81" s="65" t="s">
        <v>43</v>
      </c>
      <c r="C81" s="36">
        <v>970</v>
      </c>
      <c r="D81" s="31">
        <v>1</v>
      </c>
      <c r="E81" s="33">
        <f t="shared" si="5"/>
        <v>0.97</v>
      </c>
      <c r="F81" s="32">
        <v>24.52</v>
      </c>
      <c r="G81" s="28">
        <f t="shared" si="6"/>
        <v>23.784399999999998</v>
      </c>
      <c r="H81" s="35"/>
      <c r="I81" s="68" t="s">
        <v>169</v>
      </c>
      <c r="J81" s="21" t="s">
        <v>168</v>
      </c>
      <c r="K81" s="21" t="s">
        <v>115</v>
      </c>
      <c r="L81" s="21" t="str">
        <f t="shared" si="7"/>
        <v>Труба.проф. 140х140х6 L=970мм 1шт;</v>
      </c>
      <c r="M81" s="21" t="s">
        <v>170</v>
      </c>
    </row>
    <row r="82" spans="1:13" s="21" customFormat="1" x14ac:dyDescent="0.25">
      <c r="A82" s="31" t="s">
        <v>171</v>
      </c>
      <c r="B82" s="65" t="s">
        <v>43</v>
      </c>
      <c r="C82" s="36">
        <v>1240</v>
      </c>
      <c r="D82" s="31">
        <v>2</v>
      </c>
      <c r="E82" s="33">
        <f t="shared" si="5"/>
        <v>2.48</v>
      </c>
      <c r="F82" s="32">
        <v>24.52</v>
      </c>
      <c r="G82" s="28">
        <f t="shared" si="6"/>
        <v>60.809599999999996</v>
      </c>
      <c r="H82" s="35"/>
      <c r="I82" s="68" t="s">
        <v>169</v>
      </c>
      <c r="J82" s="21" t="s">
        <v>168</v>
      </c>
      <c r="K82" s="21" t="s">
        <v>115</v>
      </c>
      <c r="L82" s="21" t="str">
        <f t="shared" si="7"/>
        <v>Труба.проф. 140х140х6 L=1240мм 2шт;</v>
      </c>
      <c r="M82" s="21" t="s">
        <v>170</v>
      </c>
    </row>
    <row r="83" spans="1:13" s="21" customFormat="1" x14ac:dyDescent="0.25">
      <c r="A83" s="31" t="s">
        <v>171</v>
      </c>
      <c r="B83" s="65" t="s">
        <v>43</v>
      </c>
      <c r="C83" s="36">
        <v>1300</v>
      </c>
      <c r="D83" s="31">
        <v>1</v>
      </c>
      <c r="E83" s="33">
        <f t="shared" si="5"/>
        <v>1.3</v>
      </c>
      <c r="F83" s="32">
        <v>24.52</v>
      </c>
      <c r="G83" s="28">
        <f t="shared" si="6"/>
        <v>31.876000000000001</v>
      </c>
      <c r="H83" s="35"/>
      <c r="I83" s="68" t="s">
        <v>169</v>
      </c>
      <c r="J83" s="21" t="s">
        <v>168</v>
      </c>
      <c r="K83" s="21" t="s">
        <v>115</v>
      </c>
      <c r="L83" s="21" t="str">
        <f t="shared" si="7"/>
        <v>Труба.проф. 140х140х6 L=1300мм 1шт;</v>
      </c>
      <c r="M83" s="21" t="s">
        <v>170</v>
      </c>
    </row>
    <row r="84" spans="1:13" x14ac:dyDescent="0.25">
      <c r="A84" s="8" t="s">
        <v>171</v>
      </c>
      <c r="B84" s="65" t="s">
        <v>43</v>
      </c>
      <c r="C84" s="36">
        <v>1230</v>
      </c>
      <c r="D84" s="31">
        <v>6</v>
      </c>
      <c r="E84" s="16">
        <f t="shared" si="5"/>
        <v>7.38</v>
      </c>
      <c r="F84" s="32">
        <v>24.52</v>
      </c>
      <c r="G84" s="28">
        <f t="shared" si="6"/>
        <v>180.95759999999999</v>
      </c>
      <c r="H84" s="18"/>
      <c r="I84" s="68" t="s">
        <v>169</v>
      </c>
      <c r="J84" s="21" t="s">
        <v>168</v>
      </c>
      <c r="K84" s="21" t="s">
        <v>115</v>
      </c>
      <c r="L84" s="21" t="str">
        <f t="shared" si="7"/>
        <v>Труба.проф. 140х140х6 L=1230мм 6шт;</v>
      </c>
      <c r="M84" s="21" t="s">
        <v>170</v>
      </c>
    </row>
    <row r="85" spans="1:13" x14ac:dyDescent="0.25">
      <c r="A85" s="8" t="s">
        <v>171</v>
      </c>
      <c r="B85" s="65" t="s">
        <v>43</v>
      </c>
      <c r="C85" s="36">
        <v>1850</v>
      </c>
      <c r="D85" s="31">
        <v>1</v>
      </c>
      <c r="E85" s="16">
        <f t="shared" si="5"/>
        <v>1.85</v>
      </c>
      <c r="F85" s="32">
        <v>24.52</v>
      </c>
      <c r="G85" s="28">
        <f t="shared" si="6"/>
        <v>45.362000000000002</v>
      </c>
      <c r="H85" s="18"/>
      <c r="I85" s="68" t="s">
        <v>169</v>
      </c>
      <c r="J85" s="21" t="s">
        <v>168</v>
      </c>
      <c r="K85" s="21" t="s">
        <v>115</v>
      </c>
      <c r="L85" s="21" t="str">
        <f t="shared" si="7"/>
        <v>Труба.проф. 140х140х6 L=1850мм 1шт;</v>
      </c>
      <c r="M85" s="21" t="s">
        <v>170</v>
      </c>
    </row>
    <row r="86" spans="1:13" s="21" customFormat="1" x14ac:dyDescent="0.25">
      <c r="A86" s="31" t="s">
        <v>171</v>
      </c>
      <c r="B86" s="65" t="s">
        <v>43</v>
      </c>
      <c r="C86" s="36">
        <v>1790</v>
      </c>
      <c r="D86" s="31">
        <v>1</v>
      </c>
      <c r="E86" s="33">
        <f t="shared" si="5"/>
        <v>1.79</v>
      </c>
      <c r="F86" s="32">
        <v>24.52</v>
      </c>
      <c r="G86" s="28">
        <f t="shared" si="6"/>
        <v>43.890799999999999</v>
      </c>
      <c r="H86" s="35"/>
      <c r="I86" s="68" t="s">
        <v>169</v>
      </c>
      <c r="J86" s="21" t="s">
        <v>168</v>
      </c>
      <c r="K86" s="21" t="s">
        <v>115</v>
      </c>
      <c r="L86" s="21" t="str">
        <f t="shared" si="7"/>
        <v>Труба.проф. 140х140х6 L=1790мм 1шт;</v>
      </c>
      <c r="M86" s="21" t="s">
        <v>170</v>
      </c>
    </row>
    <row r="87" spans="1:13" s="21" customFormat="1" x14ac:dyDescent="0.25">
      <c r="A87" s="31" t="s">
        <v>171</v>
      </c>
      <c r="B87" s="65" t="s">
        <v>153</v>
      </c>
      <c r="C87" s="36">
        <v>960</v>
      </c>
      <c r="D87" s="31">
        <v>1</v>
      </c>
      <c r="E87" s="33">
        <f t="shared" si="5"/>
        <v>0.96</v>
      </c>
      <c r="F87" s="32">
        <v>20.75</v>
      </c>
      <c r="G87" s="28">
        <f t="shared" si="6"/>
        <v>19.919999999999998</v>
      </c>
      <c r="H87" s="35"/>
      <c r="I87" s="68" t="s">
        <v>169</v>
      </c>
      <c r="J87" s="21" t="s">
        <v>168</v>
      </c>
      <c r="K87" s="21" t="s">
        <v>115</v>
      </c>
      <c r="L87" s="21" t="str">
        <f t="shared" si="7"/>
        <v>Труба.проф. 160х80х5 L=960мм 1шт;</v>
      </c>
      <c r="M87" s="21" t="s">
        <v>170</v>
      </c>
    </row>
    <row r="88" spans="1:13" s="21" customFormat="1" x14ac:dyDescent="0.25">
      <c r="A88" s="31" t="s">
        <v>171</v>
      </c>
      <c r="B88" s="65" t="s">
        <v>101</v>
      </c>
      <c r="C88" s="36">
        <v>5660</v>
      </c>
      <c r="D88" s="31">
        <v>1</v>
      </c>
      <c r="E88" s="33">
        <f t="shared" si="5"/>
        <v>5.66</v>
      </c>
      <c r="F88" s="32">
        <v>20.75</v>
      </c>
      <c r="G88" s="28">
        <f t="shared" si="6"/>
        <v>117.44500000000001</v>
      </c>
      <c r="H88" s="35"/>
      <c r="I88" s="68" t="s">
        <v>169</v>
      </c>
      <c r="J88" s="21" t="s">
        <v>168</v>
      </c>
      <c r="K88" s="21" t="s">
        <v>115</v>
      </c>
      <c r="L88" s="21" t="str">
        <f t="shared" si="7"/>
        <v>Труба.проф. 160х80х6 L=5660мм 1шт;</v>
      </c>
      <c r="M88" s="21" t="s">
        <v>170</v>
      </c>
    </row>
    <row r="89" spans="1:13" s="21" customFormat="1" x14ac:dyDescent="0.25">
      <c r="A89" s="31" t="s">
        <v>171</v>
      </c>
      <c r="B89" s="65" t="s">
        <v>30</v>
      </c>
      <c r="C89" s="36">
        <v>500</v>
      </c>
      <c r="D89" s="31">
        <v>1</v>
      </c>
      <c r="E89" s="33">
        <f t="shared" si="5"/>
        <v>0.5</v>
      </c>
      <c r="F89" s="32">
        <v>23.83</v>
      </c>
      <c r="G89" s="28">
        <f t="shared" si="6"/>
        <v>11.914999999999999</v>
      </c>
      <c r="H89" s="35"/>
      <c r="I89" s="68" t="s">
        <v>169</v>
      </c>
      <c r="J89" s="21" t="s">
        <v>168</v>
      </c>
      <c r="K89" s="21" t="s">
        <v>115</v>
      </c>
      <c r="L89" s="21" t="str">
        <f t="shared" si="7"/>
        <v>Труба.проф. 160х160х5 L=500мм 1шт;</v>
      </c>
      <c r="M89" s="21" t="s">
        <v>170</v>
      </c>
    </row>
    <row r="90" spans="1:13" s="21" customFormat="1" ht="14.25" customHeight="1" x14ac:dyDescent="0.25">
      <c r="A90" s="31" t="s">
        <v>171</v>
      </c>
      <c r="B90" s="65" t="s">
        <v>30</v>
      </c>
      <c r="C90" s="36">
        <v>2045</v>
      </c>
      <c r="D90" s="31">
        <v>1</v>
      </c>
      <c r="E90" s="33">
        <f t="shared" si="5"/>
        <v>2.0449999999999999</v>
      </c>
      <c r="F90" s="32">
        <v>23.83</v>
      </c>
      <c r="G90" s="28">
        <f t="shared" si="6"/>
        <v>48.732349999999997</v>
      </c>
      <c r="H90" s="35"/>
      <c r="I90" s="68" t="s">
        <v>169</v>
      </c>
      <c r="J90" s="21" t="s">
        <v>168</v>
      </c>
      <c r="K90" s="21" t="s">
        <v>115</v>
      </c>
      <c r="L90" s="21" t="str">
        <f t="shared" si="7"/>
        <v>Труба.проф. 160х160х5 L=2045мм 1шт;</v>
      </c>
      <c r="M90" s="21" t="s">
        <v>170</v>
      </c>
    </row>
    <row r="91" spans="1:13" s="21" customFormat="1" x14ac:dyDescent="0.25">
      <c r="A91" s="31" t="s">
        <v>171</v>
      </c>
      <c r="B91" s="65" t="s">
        <v>30</v>
      </c>
      <c r="C91" s="36">
        <v>3200</v>
      </c>
      <c r="D91" s="31">
        <v>1</v>
      </c>
      <c r="E91" s="33">
        <f t="shared" si="5"/>
        <v>3.2</v>
      </c>
      <c r="F91" s="32">
        <v>23.83</v>
      </c>
      <c r="G91" s="28">
        <f t="shared" si="6"/>
        <v>76.256</v>
      </c>
      <c r="H91" s="35"/>
      <c r="I91" s="68" t="s">
        <v>169</v>
      </c>
      <c r="J91" s="21" t="s">
        <v>168</v>
      </c>
      <c r="K91" s="21" t="s">
        <v>115</v>
      </c>
      <c r="L91" s="21" t="str">
        <f t="shared" si="7"/>
        <v>Труба.проф. 160х160х5 L=3200мм 1шт;</v>
      </c>
      <c r="M91" s="21" t="s">
        <v>170</v>
      </c>
    </row>
    <row r="92" spans="1:13" s="21" customFormat="1" x14ac:dyDescent="0.25">
      <c r="A92" s="31" t="s">
        <v>171</v>
      </c>
      <c r="B92" s="65" t="s">
        <v>30</v>
      </c>
      <c r="C92" s="36">
        <v>3800</v>
      </c>
      <c r="D92" s="31">
        <v>1</v>
      </c>
      <c r="E92" s="33">
        <f t="shared" si="5"/>
        <v>3.8</v>
      </c>
      <c r="F92" s="32">
        <v>23.83</v>
      </c>
      <c r="G92" s="28">
        <f t="shared" si="6"/>
        <v>90.553999999999988</v>
      </c>
      <c r="H92" s="35"/>
      <c r="I92" s="68" t="s">
        <v>169</v>
      </c>
      <c r="J92" s="21" t="s">
        <v>168</v>
      </c>
      <c r="K92" s="21" t="s">
        <v>115</v>
      </c>
      <c r="L92" s="21" t="str">
        <f t="shared" si="7"/>
        <v>Труба.проф. 160х160х5 L=3800мм 1шт;</v>
      </c>
      <c r="M92" s="21" t="s">
        <v>170</v>
      </c>
    </row>
    <row r="93" spans="1:13" s="21" customFormat="1" x14ac:dyDescent="0.25">
      <c r="A93" s="31" t="s">
        <v>171</v>
      </c>
      <c r="B93" s="65" t="s">
        <v>30</v>
      </c>
      <c r="C93" s="36">
        <v>2790</v>
      </c>
      <c r="D93" s="31">
        <v>1</v>
      </c>
      <c r="E93" s="33">
        <f t="shared" si="5"/>
        <v>2.79</v>
      </c>
      <c r="F93" s="32">
        <v>23.83</v>
      </c>
      <c r="G93" s="28">
        <f t="shared" si="6"/>
        <v>66.485699999999994</v>
      </c>
      <c r="H93" s="35"/>
      <c r="I93" s="68" t="s">
        <v>169</v>
      </c>
      <c r="J93" s="21" t="s">
        <v>168</v>
      </c>
      <c r="K93" s="21" t="s">
        <v>115</v>
      </c>
      <c r="L93" s="21" t="str">
        <f t="shared" si="7"/>
        <v>Труба.проф. 160х160х5 L=2790мм 1шт;</v>
      </c>
      <c r="M93" s="21" t="s">
        <v>170</v>
      </c>
    </row>
    <row r="94" spans="1:13" s="21" customFormat="1" ht="14.25" customHeight="1" x14ac:dyDescent="0.25">
      <c r="A94" s="31" t="s">
        <v>171</v>
      </c>
      <c r="B94" s="65" t="s">
        <v>30</v>
      </c>
      <c r="C94" s="36">
        <v>2950</v>
      </c>
      <c r="D94" s="31">
        <v>1</v>
      </c>
      <c r="E94" s="33">
        <f t="shared" si="5"/>
        <v>2.95</v>
      </c>
      <c r="F94" s="32">
        <v>23.83</v>
      </c>
      <c r="G94" s="28">
        <f t="shared" si="6"/>
        <v>70.298500000000004</v>
      </c>
      <c r="H94" s="35"/>
      <c r="I94" s="68" t="s">
        <v>169</v>
      </c>
      <c r="J94" s="21" t="s">
        <v>168</v>
      </c>
      <c r="K94" s="21" t="s">
        <v>115</v>
      </c>
      <c r="L94" s="21" t="str">
        <f t="shared" si="7"/>
        <v>Труба.проф. 160х160х5 L=2950мм 1шт;</v>
      </c>
      <c r="M94" s="21" t="s">
        <v>170</v>
      </c>
    </row>
    <row r="95" spans="1:13" x14ac:dyDescent="0.25">
      <c r="A95" s="8" t="s">
        <v>171</v>
      </c>
      <c r="B95" s="65" t="s">
        <v>133</v>
      </c>
      <c r="C95" s="36">
        <v>2000</v>
      </c>
      <c r="D95" s="31">
        <v>1</v>
      </c>
      <c r="E95" s="16">
        <f t="shared" si="5"/>
        <v>2</v>
      </c>
      <c r="F95" s="9">
        <v>24</v>
      </c>
      <c r="G95" s="28">
        <f t="shared" si="6"/>
        <v>48</v>
      </c>
      <c r="H95" s="18"/>
      <c r="I95" s="68" t="s">
        <v>169</v>
      </c>
      <c r="J95" s="21" t="s">
        <v>168</v>
      </c>
      <c r="K95" s="21" t="s">
        <v>115</v>
      </c>
      <c r="L95" s="21" t="str">
        <f t="shared" si="7"/>
        <v>Труба.проф. 160х160х6 L=2000мм 1шт;</v>
      </c>
      <c r="M95" s="21" t="s">
        <v>170</v>
      </c>
    </row>
    <row r="96" spans="1:13" s="21" customFormat="1" x14ac:dyDescent="0.25">
      <c r="A96" s="31" t="s">
        <v>171</v>
      </c>
      <c r="B96" s="65" t="s">
        <v>133</v>
      </c>
      <c r="C96" s="36">
        <v>3800</v>
      </c>
      <c r="D96" s="31">
        <v>1</v>
      </c>
      <c r="E96" s="33">
        <f t="shared" si="5"/>
        <v>3.8</v>
      </c>
      <c r="F96" s="32">
        <v>24</v>
      </c>
      <c r="G96" s="28">
        <f t="shared" si="6"/>
        <v>91.199999999999989</v>
      </c>
      <c r="H96" s="35"/>
      <c r="I96" s="68" t="s">
        <v>169</v>
      </c>
      <c r="J96" s="21" t="s">
        <v>168</v>
      </c>
      <c r="K96" s="21" t="s">
        <v>115</v>
      </c>
      <c r="L96" s="21" t="str">
        <f t="shared" si="7"/>
        <v>Труба.проф. 160х160х6 L=3800мм 1шт;</v>
      </c>
      <c r="M96" s="21" t="s">
        <v>170</v>
      </c>
    </row>
    <row r="97" spans="1:13" s="21" customFormat="1" x14ac:dyDescent="0.25">
      <c r="A97" s="31" t="s">
        <v>171</v>
      </c>
      <c r="B97" s="65" t="s">
        <v>133</v>
      </c>
      <c r="C97" s="36">
        <v>3530</v>
      </c>
      <c r="D97" s="31">
        <v>1</v>
      </c>
      <c r="E97" s="33">
        <f t="shared" si="5"/>
        <v>3.53</v>
      </c>
      <c r="F97" s="32">
        <v>24</v>
      </c>
      <c r="G97" s="28">
        <f t="shared" si="6"/>
        <v>84.72</v>
      </c>
      <c r="H97" s="35"/>
      <c r="I97" s="68" t="s">
        <v>169</v>
      </c>
      <c r="J97" s="21" t="s">
        <v>168</v>
      </c>
      <c r="K97" s="21" t="s">
        <v>115</v>
      </c>
      <c r="L97" s="21" t="str">
        <f t="shared" si="7"/>
        <v>Труба.проф. 160х160х6 L=3530мм 1шт;</v>
      </c>
      <c r="M97" s="21" t="s">
        <v>170</v>
      </c>
    </row>
    <row r="98" spans="1:13" ht="14.25" customHeight="1" x14ac:dyDescent="0.25">
      <c r="A98" s="8" t="s">
        <v>171</v>
      </c>
      <c r="B98" s="65" t="s">
        <v>133</v>
      </c>
      <c r="C98" s="36">
        <v>3600</v>
      </c>
      <c r="D98" s="31">
        <v>1</v>
      </c>
      <c r="E98" s="16">
        <f t="shared" si="5"/>
        <v>3.6</v>
      </c>
      <c r="F98" s="32">
        <v>24</v>
      </c>
      <c r="G98" s="28">
        <f t="shared" si="6"/>
        <v>86.4</v>
      </c>
      <c r="H98" s="18"/>
      <c r="I98" s="68" t="s">
        <v>169</v>
      </c>
      <c r="J98" s="21" t="s">
        <v>168</v>
      </c>
      <c r="K98" s="21" t="s">
        <v>115</v>
      </c>
      <c r="L98" s="21" t="str">
        <f t="shared" si="7"/>
        <v>Труба.проф. 160х160х6 L=3600мм 1шт;</v>
      </c>
      <c r="M98" s="21" t="s">
        <v>170</v>
      </c>
    </row>
    <row r="99" spans="1:13" s="21" customFormat="1" x14ac:dyDescent="0.25">
      <c r="A99" s="31" t="s">
        <v>171</v>
      </c>
      <c r="B99" s="65" t="s">
        <v>28</v>
      </c>
      <c r="C99" s="36">
        <v>1500</v>
      </c>
      <c r="D99" s="31">
        <v>1</v>
      </c>
      <c r="E99" s="33">
        <f t="shared" ref="E99:E130" si="8">IF(C99="","",C99*D99/1000)</f>
        <v>1.5</v>
      </c>
      <c r="F99" s="32">
        <v>20.69</v>
      </c>
      <c r="G99" s="28">
        <f t="shared" ref="G99:G130" si="9">IF(E99="","",E99*F99)</f>
        <v>31.035000000000004</v>
      </c>
      <c r="H99" s="31"/>
      <c r="I99" s="68" t="s">
        <v>169</v>
      </c>
      <c r="J99" s="21" t="s">
        <v>168</v>
      </c>
      <c r="K99" s="21" t="s">
        <v>115</v>
      </c>
      <c r="L99" s="21" t="str">
        <f t="shared" si="7"/>
        <v>Труба.проф. 180х100х5 L=1500мм 1шт;</v>
      </c>
      <c r="M99" s="21" t="s">
        <v>170</v>
      </c>
    </row>
    <row r="100" spans="1:13" s="21" customFormat="1" x14ac:dyDescent="0.25">
      <c r="A100" s="31" t="s">
        <v>171</v>
      </c>
      <c r="B100" s="65" t="s">
        <v>28</v>
      </c>
      <c r="C100" s="36">
        <v>3500</v>
      </c>
      <c r="D100" s="31">
        <v>1</v>
      </c>
      <c r="E100" s="33">
        <f t="shared" si="8"/>
        <v>3.5</v>
      </c>
      <c r="F100" s="32">
        <v>20.69</v>
      </c>
      <c r="G100" s="28">
        <f t="shared" si="9"/>
        <v>72.415000000000006</v>
      </c>
      <c r="H100" s="31"/>
      <c r="I100" s="68" t="s">
        <v>169</v>
      </c>
      <c r="J100" s="21" t="s">
        <v>168</v>
      </c>
      <c r="K100" s="21" t="s">
        <v>115</v>
      </c>
      <c r="L100" s="21" t="str">
        <f t="shared" si="7"/>
        <v>Труба.проф. 180х100х5 L=3500мм 1шт;</v>
      </c>
      <c r="M100" s="21" t="s">
        <v>170</v>
      </c>
    </row>
    <row r="101" spans="1:13" s="21" customFormat="1" x14ac:dyDescent="0.25">
      <c r="A101" s="31" t="s">
        <v>171</v>
      </c>
      <c r="B101" s="65" t="s">
        <v>72</v>
      </c>
      <c r="C101" s="36">
        <v>12000</v>
      </c>
      <c r="D101" s="31">
        <v>1</v>
      </c>
      <c r="E101" s="33">
        <f t="shared" si="8"/>
        <v>12</v>
      </c>
      <c r="F101" s="32">
        <v>32.31</v>
      </c>
      <c r="G101" s="28">
        <f t="shared" si="9"/>
        <v>387.72</v>
      </c>
      <c r="H101" s="35"/>
      <c r="I101" s="68" t="s">
        <v>169</v>
      </c>
      <c r="J101" s="21" t="s">
        <v>168</v>
      </c>
      <c r="K101" s="21" t="s">
        <v>115</v>
      </c>
      <c r="L101" s="21" t="str">
        <f t="shared" si="7"/>
        <v>Труба.проф. 180х140х7 L=12000мм 1шт;</v>
      </c>
      <c r="M101" s="21" t="s">
        <v>170</v>
      </c>
    </row>
    <row r="102" spans="1:13" s="21" customFormat="1" x14ac:dyDescent="0.25">
      <c r="A102" s="31" t="s">
        <v>171</v>
      </c>
      <c r="B102" s="65" t="s">
        <v>29</v>
      </c>
      <c r="C102" s="36">
        <v>450</v>
      </c>
      <c r="D102" s="31">
        <v>1</v>
      </c>
      <c r="E102" s="33">
        <v>4.5</v>
      </c>
      <c r="F102" s="32">
        <v>26.97</v>
      </c>
      <c r="G102" s="28">
        <f t="shared" si="9"/>
        <v>121.36499999999999</v>
      </c>
      <c r="H102" s="35"/>
      <c r="I102" s="68" t="s">
        <v>169</v>
      </c>
      <c r="J102" s="21" t="s">
        <v>168</v>
      </c>
      <c r="K102" s="21" t="s">
        <v>115</v>
      </c>
      <c r="L102" s="21" t="str">
        <f t="shared" si="7"/>
        <v>Труба.проф. 180х180х5 L=450мм 1шт;</v>
      </c>
      <c r="M102" s="21" t="s">
        <v>170</v>
      </c>
    </row>
    <row r="103" spans="1:13" x14ac:dyDescent="0.25">
      <c r="A103" s="8" t="s">
        <v>171</v>
      </c>
      <c r="B103" s="65" t="s">
        <v>29</v>
      </c>
      <c r="C103" s="36">
        <v>470</v>
      </c>
      <c r="D103" s="31">
        <v>1</v>
      </c>
      <c r="E103" s="16">
        <v>4.5</v>
      </c>
      <c r="F103" s="9">
        <v>26.97</v>
      </c>
      <c r="G103" s="28">
        <f t="shared" si="9"/>
        <v>121.36499999999999</v>
      </c>
      <c r="H103" s="18"/>
      <c r="I103" s="68" t="s">
        <v>169</v>
      </c>
      <c r="J103" s="21" t="s">
        <v>168</v>
      </c>
      <c r="K103" s="21" t="s">
        <v>115</v>
      </c>
      <c r="L103" s="21" t="str">
        <f t="shared" si="7"/>
        <v>Труба.проф. 180х180х5 L=470мм 1шт;</v>
      </c>
      <c r="M103" s="21" t="s">
        <v>170</v>
      </c>
    </row>
    <row r="104" spans="1:13" s="21" customFormat="1" x14ac:dyDescent="0.25">
      <c r="A104" s="31" t="s">
        <v>171</v>
      </c>
      <c r="B104" s="65" t="s">
        <v>66</v>
      </c>
      <c r="C104" s="36">
        <v>1060</v>
      </c>
      <c r="D104" s="31">
        <v>1</v>
      </c>
      <c r="E104" s="33">
        <f t="shared" ref="E104:E135" si="10">IF(C104="","",C104*D104/1000)</f>
        <v>1.06</v>
      </c>
      <c r="F104" s="32">
        <v>25.99</v>
      </c>
      <c r="G104" s="28">
        <v>26.605</v>
      </c>
      <c r="H104" s="35"/>
      <c r="I104" s="68" t="s">
        <v>169</v>
      </c>
      <c r="J104" s="21" t="s">
        <v>168</v>
      </c>
      <c r="K104" s="21" t="s">
        <v>115</v>
      </c>
      <c r="L104" s="21" t="str">
        <f t="shared" si="7"/>
        <v>Труба.проф. 200х150х5 L=1060мм 1шт;</v>
      </c>
      <c r="M104" s="21" t="s">
        <v>170</v>
      </c>
    </row>
    <row r="105" spans="1:13" s="21" customFormat="1" x14ac:dyDescent="0.25">
      <c r="A105" s="31" t="s">
        <v>171</v>
      </c>
      <c r="B105" s="65" t="s">
        <v>31</v>
      </c>
      <c r="C105" s="36">
        <v>620</v>
      </c>
      <c r="D105" s="31">
        <v>1</v>
      </c>
      <c r="E105" s="33">
        <f t="shared" si="10"/>
        <v>0.62</v>
      </c>
      <c r="F105" s="32">
        <v>35.82</v>
      </c>
      <c r="G105" s="28">
        <f t="shared" ref="G105:G136" si="11">IF(E105="","",E105*F105)</f>
        <v>22.208400000000001</v>
      </c>
      <c r="H105" s="35"/>
      <c r="I105" s="68" t="s">
        <v>169</v>
      </c>
      <c r="J105" s="21" t="s">
        <v>168</v>
      </c>
      <c r="K105" s="21" t="s">
        <v>115</v>
      </c>
      <c r="L105" s="21" t="str">
        <f t="shared" si="7"/>
        <v>Труба.проф. 200х200х6 L=620мм 1шт;</v>
      </c>
      <c r="M105" s="21" t="s">
        <v>170</v>
      </c>
    </row>
    <row r="106" spans="1:13" s="21" customFormat="1" x14ac:dyDescent="0.25">
      <c r="A106" s="31" t="s">
        <v>171</v>
      </c>
      <c r="B106" s="65" t="s">
        <v>31</v>
      </c>
      <c r="C106" s="36">
        <v>580</v>
      </c>
      <c r="D106" s="31">
        <v>1</v>
      </c>
      <c r="E106" s="33">
        <f t="shared" si="10"/>
        <v>0.57999999999999996</v>
      </c>
      <c r="F106" s="32">
        <v>35.82</v>
      </c>
      <c r="G106" s="28">
        <f t="shared" si="11"/>
        <v>20.775599999999997</v>
      </c>
      <c r="H106" s="35"/>
      <c r="I106" s="68" t="s">
        <v>169</v>
      </c>
      <c r="J106" s="21" t="s">
        <v>168</v>
      </c>
      <c r="K106" s="21" t="s">
        <v>115</v>
      </c>
      <c r="L106" s="21" t="str">
        <f t="shared" si="7"/>
        <v>Труба.проф. 200х200х6 L=580мм 1шт;</v>
      </c>
      <c r="M106" s="21" t="s">
        <v>170</v>
      </c>
    </row>
    <row r="107" spans="1:13" s="21" customFormat="1" x14ac:dyDescent="0.25">
      <c r="A107" s="31" t="s">
        <v>171</v>
      </c>
      <c r="B107" s="65" t="s">
        <v>31</v>
      </c>
      <c r="C107" s="36">
        <v>6000</v>
      </c>
      <c r="D107" s="31">
        <v>1</v>
      </c>
      <c r="E107" s="33">
        <f t="shared" si="10"/>
        <v>6</v>
      </c>
      <c r="F107" s="32">
        <v>35.82</v>
      </c>
      <c r="G107" s="28">
        <f t="shared" si="11"/>
        <v>214.92000000000002</v>
      </c>
      <c r="H107" s="35"/>
      <c r="I107" s="68" t="s">
        <v>169</v>
      </c>
      <c r="J107" s="21" t="s">
        <v>168</v>
      </c>
      <c r="K107" s="21" t="s">
        <v>115</v>
      </c>
      <c r="L107" s="21" t="str">
        <f t="shared" si="7"/>
        <v>Труба.проф. 200х200х6 L=6000мм 1шт;</v>
      </c>
      <c r="M107" s="21" t="s">
        <v>170</v>
      </c>
    </row>
    <row r="108" spans="1:13" s="21" customFormat="1" x14ac:dyDescent="0.25">
      <c r="A108" s="31" t="s">
        <v>171</v>
      </c>
      <c r="B108" s="65" t="s">
        <v>134</v>
      </c>
      <c r="C108" s="36">
        <v>2470</v>
      </c>
      <c r="D108" s="31">
        <v>1</v>
      </c>
      <c r="E108" s="33">
        <f t="shared" si="10"/>
        <v>2.4700000000000002</v>
      </c>
      <c r="F108" s="32">
        <v>26.97</v>
      </c>
      <c r="G108" s="28">
        <f t="shared" si="11"/>
        <v>66.615899999999996</v>
      </c>
      <c r="H108" s="35"/>
      <c r="I108" s="68" t="s">
        <v>169</v>
      </c>
      <c r="J108" s="21" t="s">
        <v>168</v>
      </c>
      <c r="K108" s="21" t="s">
        <v>115</v>
      </c>
      <c r="L108" s="21" t="str">
        <f t="shared" si="7"/>
        <v>Труба.проф. 200х160х5 L=2470мм 1шт;</v>
      </c>
      <c r="M108" s="21" t="s">
        <v>170</v>
      </c>
    </row>
    <row r="109" spans="1:13" x14ac:dyDescent="0.25">
      <c r="A109" s="8" t="s">
        <v>171</v>
      </c>
      <c r="B109" s="65" t="s">
        <v>61</v>
      </c>
      <c r="C109" s="36">
        <v>800</v>
      </c>
      <c r="D109" s="31">
        <v>2</v>
      </c>
      <c r="E109" s="16">
        <f t="shared" si="10"/>
        <v>1.6</v>
      </c>
      <c r="F109" s="9">
        <v>57</v>
      </c>
      <c r="G109" s="28">
        <f t="shared" si="11"/>
        <v>91.2</v>
      </c>
      <c r="H109" s="18"/>
      <c r="I109" s="68" t="s">
        <v>169</v>
      </c>
      <c r="J109" s="21" t="s">
        <v>168</v>
      </c>
      <c r="K109" s="21" t="s">
        <v>115</v>
      </c>
      <c r="L109" s="21" t="str">
        <f t="shared" si="7"/>
        <v>Труба.проф. 240х160х10 L=800мм 2шт;</v>
      </c>
      <c r="M109" s="21" t="s">
        <v>170</v>
      </c>
    </row>
    <row r="110" spans="1:13" x14ac:dyDescent="0.25">
      <c r="A110" s="8" t="s">
        <v>171</v>
      </c>
      <c r="B110" s="65" t="s">
        <v>27</v>
      </c>
      <c r="C110" s="36">
        <v>4600</v>
      </c>
      <c r="D110" s="31">
        <v>1</v>
      </c>
      <c r="E110" s="16">
        <f t="shared" si="10"/>
        <v>4.5999999999999996</v>
      </c>
      <c r="F110" s="9">
        <v>61</v>
      </c>
      <c r="G110" s="28">
        <f t="shared" si="11"/>
        <v>280.59999999999997</v>
      </c>
      <c r="H110" s="18"/>
      <c r="I110" s="68" t="s">
        <v>169</v>
      </c>
      <c r="J110" s="21" t="s">
        <v>168</v>
      </c>
      <c r="K110" s="21" t="s">
        <v>115</v>
      </c>
      <c r="L110" s="21" t="str">
        <f t="shared" si="7"/>
        <v>Труба.проф. 240х160х11 L=4600мм 1шт;</v>
      </c>
      <c r="M110" s="21" t="s">
        <v>170</v>
      </c>
    </row>
    <row r="111" spans="1:13" x14ac:dyDescent="0.25">
      <c r="A111" s="8" t="s">
        <v>171</v>
      </c>
      <c r="B111" s="65" t="s">
        <v>73</v>
      </c>
      <c r="C111" s="36">
        <v>4770</v>
      </c>
      <c r="D111" s="31">
        <v>1</v>
      </c>
      <c r="E111" s="16">
        <f t="shared" si="10"/>
        <v>4.7699999999999996</v>
      </c>
      <c r="F111" s="9">
        <v>99</v>
      </c>
      <c r="G111" s="28">
        <f t="shared" si="11"/>
        <v>472.22999999999996</v>
      </c>
      <c r="H111" s="8"/>
      <c r="I111" s="68" t="s">
        <v>169</v>
      </c>
      <c r="J111" s="21" t="s">
        <v>168</v>
      </c>
      <c r="K111" s="21" t="s">
        <v>115</v>
      </c>
      <c r="L111" s="21" t="str">
        <f t="shared" si="7"/>
        <v>Труба.проф. 360х250х11 L=4770мм 1шт;</v>
      </c>
      <c r="M111" s="21" t="s">
        <v>170</v>
      </c>
    </row>
    <row r="112" spans="1:13" x14ac:dyDescent="0.25">
      <c r="A112" s="8" t="s">
        <v>171</v>
      </c>
      <c r="B112" s="65" t="s">
        <v>73</v>
      </c>
      <c r="C112" s="36">
        <v>5280</v>
      </c>
      <c r="D112" s="31">
        <v>1</v>
      </c>
      <c r="E112" s="16">
        <f t="shared" si="10"/>
        <v>5.28</v>
      </c>
      <c r="F112" s="32">
        <v>99</v>
      </c>
      <c r="G112" s="28">
        <f t="shared" si="11"/>
        <v>522.72</v>
      </c>
      <c r="H112" s="18"/>
      <c r="I112" s="68" t="s">
        <v>169</v>
      </c>
      <c r="J112" s="21" t="s">
        <v>168</v>
      </c>
      <c r="K112" s="21" t="s">
        <v>115</v>
      </c>
      <c r="L112" s="21" t="str">
        <f t="shared" si="7"/>
        <v>Труба.проф. 360х250х11 L=5280мм 1шт;</v>
      </c>
      <c r="M112" s="21" t="s">
        <v>170</v>
      </c>
    </row>
    <row r="113" spans="1:8" x14ac:dyDescent="0.25">
      <c r="A113" s="8"/>
      <c r="B113" s="30"/>
      <c r="C113" s="36"/>
      <c r="D113" s="31"/>
      <c r="E113" s="16" t="str">
        <f t="shared" si="10"/>
        <v/>
      </c>
      <c r="F113" s="17"/>
      <c r="G113" s="16" t="str">
        <f t="shared" si="11"/>
        <v/>
      </c>
      <c r="H113" s="18"/>
    </row>
    <row r="114" spans="1:8" x14ac:dyDescent="0.25">
      <c r="A114" s="8"/>
      <c r="B114" s="30"/>
      <c r="C114" s="36"/>
      <c r="D114" s="31"/>
      <c r="E114" s="16" t="str">
        <f t="shared" si="10"/>
        <v/>
      </c>
      <c r="F114" s="17"/>
      <c r="G114" s="16" t="str">
        <f t="shared" si="11"/>
        <v/>
      </c>
      <c r="H114" s="18"/>
    </row>
    <row r="115" spans="1:8" x14ac:dyDescent="0.25">
      <c r="A115" s="8"/>
      <c r="B115" s="30"/>
      <c r="C115" s="36"/>
      <c r="D115" s="31"/>
      <c r="E115" s="16" t="str">
        <f t="shared" si="10"/>
        <v/>
      </c>
      <c r="F115" s="17"/>
      <c r="G115" s="16" t="str">
        <f t="shared" si="11"/>
        <v/>
      </c>
      <c r="H115" s="18"/>
    </row>
    <row r="116" spans="1:8" x14ac:dyDescent="0.25">
      <c r="A116" s="8"/>
      <c r="B116" s="30"/>
      <c r="C116" s="36"/>
      <c r="D116" s="31"/>
      <c r="E116" s="16" t="str">
        <f t="shared" si="10"/>
        <v/>
      </c>
      <c r="F116" s="17"/>
      <c r="G116" s="16" t="str">
        <f t="shared" si="11"/>
        <v/>
      </c>
      <c r="H116" s="18"/>
    </row>
    <row r="117" spans="1:8" x14ac:dyDescent="0.25">
      <c r="A117" s="8"/>
      <c r="B117" s="30"/>
      <c r="C117" s="36"/>
      <c r="D117" s="31"/>
      <c r="E117" s="16" t="str">
        <f t="shared" si="10"/>
        <v/>
      </c>
      <c r="F117" s="17"/>
      <c r="G117" s="16" t="str">
        <f t="shared" si="11"/>
        <v/>
      </c>
      <c r="H117" s="18"/>
    </row>
    <row r="118" spans="1:8" x14ac:dyDescent="0.25">
      <c r="A118" s="8"/>
      <c r="B118" s="30"/>
      <c r="C118" s="36"/>
      <c r="D118" s="31"/>
      <c r="E118" s="16" t="str">
        <f t="shared" si="10"/>
        <v/>
      </c>
      <c r="F118" s="17"/>
      <c r="G118" s="16" t="str">
        <f t="shared" si="11"/>
        <v/>
      </c>
      <c r="H118" s="18"/>
    </row>
    <row r="119" spans="1:8" x14ac:dyDescent="0.25">
      <c r="A119" s="8"/>
      <c r="B119" s="30"/>
      <c r="C119" s="36"/>
      <c r="D119" s="31"/>
      <c r="E119" s="16" t="str">
        <f t="shared" si="10"/>
        <v/>
      </c>
      <c r="F119" s="17"/>
      <c r="G119" s="16" t="str">
        <f t="shared" si="11"/>
        <v/>
      </c>
      <c r="H119" s="18"/>
    </row>
    <row r="120" spans="1:8" x14ac:dyDescent="0.25">
      <c r="A120" s="8"/>
      <c r="B120" s="30"/>
      <c r="C120" s="36"/>
      <c r="D120" s="31"/>
      <c r="E120" s="16" t="str">
        <f t="shared" si="10"/>
        <v/>
      </c>
      <c r="F120" s="17"/>
      <c r="G120" s="16" t="str">
        <f t="shared" si="11"/>
        <v/>
      </c>
      <c r="H120" s="18"/>
    </row>
    <row r="121" spans="1:8" x14ac:dyDescent="0.25">
      <c r="A121" s="8"/>
      <c r="B121" s="30"/>
      <c r="C121" s="36"/>
      <c r="D121" s="31"/>
      <c r="E121" s="16" t="str">
        <f t="shared" si="10"/>
        <v/>
      </c>
      <c r="F121" s="17"/>
      <c r="G121" s="16" t="str">
        <f t="shared" si="11"/>
        <v/>
      </c>
      <c r="H121" s="18"/>
    </row>
    <row r="122" spans="1:8" x14ac:dyDescent="0.25">
      <c r="A122" s="8"/>
      <c r="B122" s="30"/>
      <c r="C122" s="36"/>
      <c r="D122" s="31"/>
      <c r="E122" s="16" t="str">
        <f t="shared" si="10"/>
        <v/>
      </c>
      <c r="F122" s="17"/>
      <c r="G122" s="16" t="str">
        <f t="shared" si="11"/>
        <v/>
      </c>
      <c r="H122" s="18"/>
    </row>
    <row r="123" spans="1:8" x14ac:dyDescent="0.25">
      <c r="A123" s="8"/>
      <c r="B123" s="30"/>
      <c r="C123" s="36"/>
      <c r="D123" s="31"/>
      <c r="E123" s="16" t="str">
        <f t="shared" si="10"/>
        <v/>
      </c>
      <c r="F123" s="17"/>
      <c r="G123" s="16" t="str">
        <f t="shared" si="11"/>
        <v/>
      </c>
      <c r="H123" s="18"/>
    </row>
    <row r="124" spans="1:8" x14ac:dyDescent="0.25">
      <c r="A124" s="8"/>
      <c r="B124" s="30"/>
      <c r="C124" s="36"/>
      <c r="D124" s="31"/>
      <c r="E124" s="16" t="str">
        <f t="shared" si="10"/>
        <v/>
      </c>
      <c r="F124" s="17"/>
      <c r="G124" s="16" t="str">
        <f t="shared" si="11"/>
        <v/>
      </c>
      <c r="H124" s="18"/>
    </row>
    <row r="125" spans="1:8" x14ac:dyDescent="0.25">
      <c r="A125" s="8"/>
      <c r="B125" s="30"/>
      <c r="C125" s="36"/>
      <c r="D125" s="31"/>
      <c r="E125" s="16" t="str">
        <f t="shared" si="10"/>
        <v/>
      </c>
      <c r="F125" s="17"/>
      <c r="G125" s="16" t="str">
        <f t="shared" si="11"/>
        <v/>
      </c>
      <c r="H125" s="18"/>
    </row>
    <row r="126" spans="1:8" x14ac:dyDescent="0.25">
      <c r="A126" s="8"/>
      <c r="B126" s="30"/>
      <c r="C126" s="36"/>
      <c r="D126" s="31"/>
      <c r="E126" s="16" t="str">
        <f t="shared" si="10"/>
        <v/>
      </c>
      <c r="F126" s="17"/>
      <c r="G126" s="16" t="str">
        <f t="shared" si="11"/>
        <v/>
      </c>
      <c r="H126" s="18"/>
    </row>
    <row r="127" spans="1:8" x14ac:dyDescent="0.25">
      <c r="A127" s="8"/>
      <c r="B127" s="30"/>
      <c r="C127" s="36"/>
      <c r="D127" s="31"/>
      <c r="E127" s="16" t="str">
        <f t="shared" si="10"/>
        <v/>
      </c>
      <c r="F127" s="17"/>
      <c r="G127" s="16" t="str">
        <f t="shared" si="11"/>
        <v/>
      </c>
      <c r="H127" s="18"/>
    </row>
    <row r="128" spans="1:8" x14ac:dyDescent="0.25">
      <c r="A128" s="8"/>
      <c r="B128" s="30"/>
      <c r="C128" s="36"/>
      <c r="D128" s="31"/>
      <c r="E128" s="16" t="str">
        <f t="shared" si="10"/>
        <v/>
      </c>
      <c r="F128" s="17"/>
      <c r="G128" s="16" t="str">
        <f t="shared" si="11"/>
        <v/>
      </c>
      <c r="H128" s="18"/>
    </row>
    <row r="129" spans="1:8" x14ac:dyDescent="0.25">
      <c r="A129" s="8"/>
      <c r="B129" s="30"/>
      <c r="C129" s="36"/>
      <c r="D129" s="31"/>
      <c r="E129" s="16" t="str">
        <f t="shared" si="10"/>
        <v/>
      </c>
      <c r="F129" s="17"/>
      <c r="G129" s="16" t="str">
        <f t="shared" si="11"/>
        <v/>
      </c>
      <c r="H129" s="18"/>
    </row>
    <row r="130" spans="1:8" x14ac:dyDescent="0.25">
      <c r="A130" s="8"/>
      <c r="B130" s="30"/>
      <c r="C130" s="36"/>
      <c r="D130" s="31"/>
      <c r="E130" s="16" t="str">
        <f t="shared" si="10"/>
        <v/>
      </c>
      <c r="F130" s="17"/>
      <c r="G130" s="16" t="str">
        <f t="shared" si="11"/>
        <v/>
      </c>
      <c r="H130" s="18"/>
    </row>
    <row r="131" spans="1:8" x14ac:dyDescent="0.25">
      <c r="A131" s="8"/>
      <c r="B131" s="30"/>
      <c r="C131" s="36"/>
      <c r="D131" s="31"/>
      <c r="E131" s="16" t="str">
        <f t="shared" si="10"/>
        <v/>
      </c>
      <c r="F131" s="17"/>
      <c r="G131" s="16" t="str">
        <f t="shared" si="11"/>
        <v/>
      </c>
      <c r="H131" s="18"/>
    </row>
    <row r="132" spans="1:8" x14ac:dyDescent="0.25">
      <c r="A132" s="8"/>
      <c r="B132" s="30"/>
      <c r="C132" s="36"/>
      <c r="D132" s="31"/>
      <c r="E132" s="16" t="str">
        <f t="shared" si="10"/>
        <v/>
      </c>
      <c r="F132" s="17"/>
      <c r="G132" s="16" t="str">
        <f t="shared" si="11"/>
        <v/>
      </c>
      <c r="H132" s="18"/>
    </row>
    <row r="133" spans="1:8" x14ac:dyDescent="0.25">
      <c r="A133" s="8"/>
      <c r="B133" s="30"/>
      <c r="C133" s="36"/>
      <c r="D133" s="31"/>
      <c r="E133" s="16" t="str">
        <f t="shared" si="10"/>
        <v/>
      </c>
      <c r="F133" s="17"/>
      <c r="G133" s="16" t="str">
        <f t="shared" si="11"/>
        <v/>
      </c>
      <c r="H133" s="18"/>
    </row>
    <row r="134" spans="1:8" x14ac:dyDescent="0.25">
      <c r="A134" s="8"/>
      <c r="B134" s="30"/>
      <c r="C134" s="36"/>
      <c r="D134" s="31"/>
      <c r="E134" s="16" t="str">
        <f t="shared" si="10"/>
        <v/>
      </c>
      <c r="F134" s="17"/>
      <c r="G134" s="16" t="str">
        <f t="shared" si="11"/>
        <v/>
      </c>
      <c r="H134" s="18"/>
    </row>
    <row r="135" spans="1:8" x14ac:dyDescent="0.25">
      <c r="A135" s="8"/>
      <c r="B135" s="30"/>
      <c r="C135" s="36"/>
      <c r="D135" s="31"/>
      <c r="E135" s="16" t="str">
        <f t="shared" si="10"/>
        <v/>
      </c>
      <c r="F135" s="17"/>
      <c r="G135" s="16" t="str">
        <f t="shared" si="11"/>
        <v/>
      </c>
      <c r="H135" s="18"/>
    </row>
    <row r="136" spans="1:8" x14ac:dyDescent="0.25">
      <c r="A136" s="8"/>
      <c r="B136" s="30"/>
      <c r="C136" s="36"/>
      <c r="D136" s="31"/>
      <c r="E136" s="16" t="str">
        <f t="shared" ref="E136:E167" si="12">IF(C136="","",C136*D136/1000)</f>
        <v/>
      </c>
      <c r="F136" s="17"/>
      <c r="G136" s="16" t="str">
        <f t="shared" si="11"/>
        <v/>
      </c>
      <c r="H136" s="18"/>
    </row>
    <row r="137" spans="1:8" x14ac:dyDescent="0.25">
      <c r="A137" s="8"/>
      <c r="B137" s="30"/>
      <c r="C137" s="36"/>
      <c r="D137" s="31"/>
      <c r="E137" s="16" t="str">
        <f t="shared" si="12"/>
        <v/>
      </c>
      <c r="F137" s="17"/>
      <c r="G137" s="16" t="str">
        <f t="shared" ref="G137:G168" si="13">IF(E137="","",E137*F137)</f>
        <v/>
      </c>
      <c r="H137" s="18"/>
    </row>
    <row r="138" spans="1:8" x14ac:dyDescent="0.25">
      <c r="A138" s="8"/>
      <c r="B138" s="30"/>
      <c r="C138" s="36"/>
      <c r="D138" s="31"/>
      <c r="E138" s="16" t="str">
        <f t="shared" si="12"/>
        <v/>
      </c>
      <c r="F138" s="17"/>
      <c r="G138" s="16" t="str">
        <f t="shared" si="13"/>
        <v/>
      </c>
      <c r="H138" s="18"/>
    </row>
    <row r="139" spans="1:8" x14ac:dyDescent="0.25">
      <c r="A139" s="8"/>
      <c r="B139" s="30"/>
      <c r="C139" s="36"/>
      <c r="D139" s="31"/>
      <c r="E139" s="16" t="str">
        <f t="shared" si="12"/>
        <v/>
      </c>
      <c r="F139" s="17"/>
      <c r="G139" s="16" t="str">
        <f t="shared" si="13"/>
        <v/>
      </c>
      <c r="H139" s="18"/>
    </row>
    <row r="140" spans="1:8" x14ac:dyDescent="0.25">
      <c r="A140" s="8"/>
      <c r="B140" s="30"/>
      <c r="C140" s="36"/>
      <c r="D140" s="31"/>
      <c r="E140" s="16" t="str">
        <f t="shared" si="12"/>
        <v/>
      </c>
      <c r="F140" s="17"/>
      <c r="G140" s="16" t="str">
        <f t="shared" si="13"/>
        <v/>
      </c>
      <c r="H140" s="18"/>
    </row>
    <row r="141" spans="1:8" x14ac:dyDescent="0.25">
      <c r="A141" s="8"/>
      <c r="B141" s="30"/>
      <c r="C141" s="36"/>
      <c r="D141" s="31"/>
      <c r="E141" s="16" t="str">
        <f t="shared" si="12"/>
        <v/>
      </c>
      <c r="F141" s="17"/>
      <c r="G141" s="16" t="str">
        <f t="shared" si="13"/>
        <v/>
      </c>
      <c r="H141" s="18"/>
    </row>
    <row r="142" spans="1:8" x14ac:dyDescent="0.25">
      <c r="A142" s="8"/>
      <c r="B142" s="30"/>
      <c r="C142" s="36"/>
      <c r="D142" s="31"/>
      <c r="E142" s="16" t="str">
        <f t="shared" si="12"/>
        <v/>
      </c>
      <c r="F142" s="17"/>
      <c r="G142" s="16" t="str">
        <f t="shared" si="13"/>
        <v/>
      </c>
      <c r="H142" s="18"/>
    </row>
    <row r="143" spans="1:8" x14ac:dyDescent="0.25">
      <c r="A143" s="8"/>
      <c r="B143" s="30"/>
      <c r="C143" s="36"/>
      <c r="D143" s="31"/>
      <c r="E143" s="16" t="str">
        <f t="shared" si="12"/>
        <v/>
      </c>
      <c r="F143" s="17"/>
      <c r="G143" s="16" t="str">
        <f t="shared" si="13"/>
        <v/>
      </c>
      <c r="H143" s="18"/>
    </row>
    <row r="144" spans="1:8" x14ac:dyDescent="0.25">
      <c r="A144" s="8"/>
      <c r="B144" s="30"/>
      <c r="C144" s="36"/>
      <c r="D144" s="31"/>
      <c r="E144" s="16" t="str">
        <f t="shared" si="12"/>
        <v/>
      </c>
      <c r="F144" s="17"/>
      <c r="G144" s="16" t="str">
        <f t="shared" si="13"/>
        <v/>
      </c>
      <c r="H144" s="18"/>
    </row>
    <row r="145" spans="1:8" x14ac:dyDescent="0.25">
      <c r="A145" s="8"/>
      <c r="B145" s="30"/>
      <c r="C145" s="36"/>
      <c r="D145" s="31"/>
      <c r="E145" s="16" t="str">
        <f t="shared" si="12"/>
        <v/>
      </c>
      <c r="F145" s="17"/>
      <c r="G145" s="16" t="str">
        <f t="shared" si="13"/>
        <v/>
      </c>
      <c r="H145" s="18"/>
    </row>
    <row r="146" spans="1:8" x14ac:dyDescent="0.25">
      <c r="A146" s="8"/>
      <c r="B146" s="30"/>
      <c r="C146" s="36"/>
      <c r="D146" s="31"/>
      <c r="E146" s="16" t="str">
        <f t="shared" si="12"/>
        <v/>
      </c>
      <c r="F146" s="17"/>
      <c r="G146" s="16" t="str">
        <f t="shared" si="13"/>
        <v/>
      </c>
      <c r="H146" s="18"/>
    </row>
    <row r="147" spans="1:8" x14ac:dyDescent="0.25">
      <c r="A147" s="8"/>
      <c r="B147" s="30"/>
      <c r="C147" s="36"/>
      <c r="D147" s="31"/>
      <c r="E147" s="16" t="str">
        <f t="shared" si="12"/>
        <v/>
      </c>
      <c r="F147" s="17"/>
      <c r="G147" s="16" t="str">
        <f t="shared" si="13"/>
        <v/>
      </c>
      <c r="H147" s="18"/>
    </row>
    <row r="148" spans="1:8" x14ac:dyDescent="0.25">
      <c r="A148" s="8"/>
      <c r="B148" s="30"/>
      <c r="C148" s="36"/>
      <c r="D148" s="31"/>
      <c r="E148" s="16" t="str">
        <f t="shared" si="12"/>
        <v/>
      </c>
      <c r="F148" s="17"/>
      <c r="G148" s="16" t="str">
        <f t="shared" si="13"/>
        <v/>
      </c>
      <c r="H148" s="18"/>
    </row>
    <row r="149" spans="1:8" x14ac:dyDescent="0.25">
      <c r="A149" s="8"/>
      <c r="B149" s="30"/>
      <c r="C149" s="36"/>
      <c r="D149" s="31"/>
      <c r="E149" s="16" t="str">
        <f t="shared" si="12"/>
        <v/>
      </c>
      <c r="F149" s="17"/>
      <c r="G149" s="16" t="str">
        <f t="shared" si="13"/>
        <v/>
      </c>
      <c r="H149" s="18"/>
    </row>
    <row r="150" spans="1:8" x14ac:dyDescent="0.25">
      <c r="A150" s="8"/>
      <c r="B150" s="30"/>
      <c r="C150" s="36"/>
      <c r="D150" s="31"/>
      <c r="E150" s="16" t="str">
        <f t="shared" si="12"/>
        <v/>
      </c>
      <c r="F150" s="17"/>
      <c r="G150" s="16" t="str">
        <f t="shared" si="13"/>
        <v/>
      </c>
      <c r="H150" s="18"/>
    </row>
    <row r="151" spans="1:8" x14ac:dyDescent="0.25">
      <c r="A151" s="8"/>
      <c r="B151" s="30"/>
      <c r="C151" s="36"/>
      <c r="D151" s="31"/>
      <c r="E151" s="16" t="str">
        <f t="shared" si="12"/>
        <v/>
      </c>
      <c r="F151" s="17"/>
      <c r="G151" s="16" t="str">
        <f t="shared" si="13"/>
        <v/>
      </c>
      <c r="H151" s="18"/>
    </row>
    <row r="152" spans="1:8" x14ac:dyDescent="0.25">
      <c r="A152" s="8"/>
      <c r="B152" s="30"/>
      <c r="C152" s="36"/>
      <c r="D152" s="31"/>
      <c r="E152" s="16" t="str">
        <f t="shared" si="12"/>
        <v/>
      </c>
      <c r="F152" s="17"/>
      <c r="G152" s="16" t="str">
        <f t="shared" si="13"/>
        <v/>
      </c>
      <c r="H152" s="18"/>
    </row>
    <row r="153" spans="1:8" x14ac:dyDescent="0.25">
      <c r="A153" s="8"/>
      <c r="B153" s="30"/>
      <c r="C153" s="36"/>
      <c r="D153" s="31"/>
      <c r="E153" s="16" t="str">
        <f t="shared" si="12"/>
        <v/>
      </c>
      <c r="F153" s="17"/>
      <c r="G153" s="16" t="str">
        <f t="shared" si="13"/>
        <v/>
      </c>
      <c r="H153" s="18"/>
    </row>
    <row r="154" spans="1:8" x14ac:dyDescent="0.25">
      <c r="A154" s="8"/>
      <c r="B154" s="30"/>
      <c r="C154" s="36"/>
      <c r="D154" s="31"/>
      <c r="E154" s="16" t="str">
        <f t="shared" si="12"/>
        <v/>
      </c>
      <c r="F154" s="17"/>
      <c r="G154" s="16" t="str">
        <f t="shared" si="13"/>
        <v/>
      </c>
      <c r="H154" s="18"/>
    </row>
    <row r="155" spans="1:8" x14ac:dyDescent="0.25">
      <c r="A155" s="8"/>
      <c r="B155" s="30"/>
      <c r="C155" s="36"/>
      <c r="D155" s="31"/>
      <c r="E155" s="16" t="str">
        <f t="shared" si="12"/>
        <v/>
      </c>
      <c r="F155" s="17"/>
      <c r="G155" s="16" t="str">
        <f t="shared" si="13"/>
        <v/>
      </c>
      <c r="H155" s="18"/>
    </row>
    <row r="156" spans="1:8" x14ac:dyDescent="0.25">
      <c r="A156" s="8"/>
      <c r="B156" s="30"/>
      <c r="C156" s="36"/>
      <c r="D156" s="31"/>
      <c r="E156" s="16" t="str">
        <f t="shared" si="12"/>
        <v/>
      </c>
      <c r="F156" s="17"/>
      <c r="G156" s="16" t="str">
        <f t="shared" si="13"/>
        <v/>
      </c>
      <c r="H156" s="18"/>
    </row>
    <row r="157" spans="1:8" x14ac:dyDescent="0.25">
      <c r="A157" s="8"/>
      <c r="B157" s="30"/>
      <c r="C157" s="36"/>
      <c r="D157" s="31"/>
      <c r="E157" s="16" t="str">
        <f t="shared" si="12"/>
        <v/>
      </c>
      <c r="F157" s="17"/>
      <c r="G157" s="16" t="str">
        <f t="shared" si="13"/>
        <v/>
      </c>
      <c r="H157" s="18"/>
    </row>
    <row r="158" spans="1:8" x14ac:dyDescent="0.25">
      <c r="A158" s="8"/>
      <c r="B158" s="30"/>
      <c r="C158" s="36"/>
      <c r="D158" s="31"/>
      <c r="E158" s="16" t="str">
        <f t="shared" si="12"/>
        <v/>
      </c>
      <c r="F158" s="17"/>
      <c r="G158" s="16" t="str">
        <f t="shared" si="13"/>
        <v/>
      </c>
      <c r="H158" s="18"/>
    </row>
    <row r="159" spans="1:8" x14ac:dyDescent="0.25">
      <c r="A159" s="8"/>
      <c r="B159" s="30"/>
      <c r="C159" s="36"/>
      <c r="D159" s="31"/>
      <c r="E159" s="16" t="str">
        <f t="shared" si="12"/>
        <v/>
      </c>
      <c r="F159" s="17"/>
      <c r="G159" s="16" t="str">
        <f t="shared" si="13"/>
        <v/>
      </c>
      <c r="H159" s="18"/>
    </row>
    <row r="160" spans="1:8" x14ac:dyDescent="0.25">
      <c r="A160" s="8"/>
      <c r="B160" s="30"/>
      <c r="C160" s="36"/>
      <c r="D160" s="31"/>
      <c r="E160" s="16" t="str">
        <f t="shared" si="12"/>
        <v/>
      </c>
      <c r="F160" s="17"/>
      <c r="G160" s="16" t="str">
        <f t="shared" si="13"/>
        <v/>
      </c>
      <c r="H160" s="18"/>
    </row>
    <row r="161" spans="1:8" x14ac:dyDescent="0.25">
      <c r="A161" s="8"/>
      <c r="B161" s="30"/>
      <c r="C161" s="36"/>
      <c r="D161" s="31"/>
      <c r="E161" s="16" t="str">
        <f t="shared" si="12"/>
        <v/>
      </c>
      <c r="F161" s="17"/>
      <c r="G161" s="16" t="str">
        <f t="shared" si="13"/>
        <v/>
      </c>
      <c r="H161" s="18"/>
    </row>
    <row r="162" spans="1:8" x14ac:dyDescent="0.25">
      <c r="A162" s="8"/>
      <c r="B162" s="30"/>
      <c r="C162" s="36"/>
      <c r="D162" s="31"/>
      <c r="E162" s="16" t="str">
        <f t="shared" si="12"/>
        <v/>
      </c>
      <c r="F162" s="17"/>
      <c r="G162" s="16" t="str">
        <f t="shared" si="13"/>
        <v/>
      </c>
      <c r="H162" s="18"/>
    </row>
    <row r="163" spans="1:8" x14ac:dyDescent="0.25">
      <c r="A163" s="8"/>
      <c r="B163" s="30"/>
      <c r="C163" s="36"/>
      <c r="D163" s="31"/>
      <c r="E163" s="16" t="str">
        <f t="shared" si="12"/>
        <v/>
      </c>
      <c r="F163" s="17"/>
      <c r="G163" s="16" t="str">
        <f t="shared" si="13"/>
        <v/>
      </c>
      <c r="H163" s="18"/>
    </row>
    <row r="164" spans="1:8" x14ac:dyDescent="0.25">
      <c r="A164" s="8"/>
      <c r="B164" s="30"/>
      <c r="C164" s="36"/>
      <c r="D164" s="31"/>
      <c r="E164" s="16" t="str">
        <f t="shared" si="12"/>
        <v/>
      </c>
      <c r="F164" s="17"/>
      <c r="G164" s="16" t="str">
        <f t="shared" si="13"/>
        <v/>
      </c>
      <c r="H164" s="18"/>
    </row>
    <row r="165" spans="1:8" x14ac:dyDescent="0.25">
      <c r="A165" s="8"/>
      <c r="B165" s="30"/>
      <c r="C165" s="36"/>
      <c r="D165" s="31"/>
      <c r="E165" s="16" t="str">
        <f t="shared" si="12"/>
        <v/>
      </c>
      <c r="F165" s="17"/>
      <c r="G165" s="16" t="str">
        <f t="shared" si="13"/>
        <v/>
      </c>
      <c r="H165" s="18"/>
    </row>
    <row r="166" spans="1:8" x14ac:dyDescent="0.25">
      <c r="A166" s="8"/>
      <c r="B166" s="30"/>
      <c r="C166" s="36"/>
      <c r="D166" s="31"/>
      <c r="E166" s="16" t="str">
        <f t="shared" si="12"/>
        <v/>
      </c>
      <c r="F166" s="17"/>
      <c r="G166" s="16" t="str">
        <f t="shared" si="13"/>
        <v/>
      </c>
      <c r="H166" s="18"/>
    </row>
    <row r="167" spans="1:8" x14ac:dyDescent="0.25">
      <c r="A167" s="8"/>
      <c r="B167" s="30"/>
      <c r="C167" s="36"/>
      <c r="D167" s="31"/>
      <c r="E167" s="16" t="str">
        <f t="shared" si="12"/>
        <v/>
      </c>
      <c r="F167" s="17"/>
      <c r="G167" s="16" t="str">
        <f t="shared" si="13"/>
        <v/>
      </c>
      <c r="H167" s="18"/>
    </row>
    <row r="168" spans="1:8" x14ac:dyDescent="0.25">
      <c r="G168" s="20"/>
    </row>
    <row r="171" spans="1:8" x14ac:dyDescent="0.25">
      <c r="E171" s="20"/>
    </row>
  </sheetData>
  <autoFilter ref="A2:H167">
    <sortState ref="A3:H172">
      <sortCondition sortBy="cellColor" ref="B2:B172" dxfId="1"/>
    </sortState>
  </autoFilter>
  <sortState ref="B38:D41">
    <sortCondition ref="B38"/>
  </sortState>
  <mergeCells count="1">
    <mergeCell ref="A1:G1"/>
  </mergeCells>
  <pageMargins left="0.7" right="0.7" top="0.75" bottom="0.75" header="0.3" footer="0.3"/>
  <pageSetup paperSize="9" scale="6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pane ySplit="2" topLeftCell="A3" activePane="bottomLeft" state="frozen"/>
      <selection pane="bottomLeft" activeCell="K1" sqref="I1:K1048576"/>
    </sheetView>
  </sheetViews>
  <sheetFormatPr defaultColWidth="9.140625" defaultRowHeight="15" x14ac:dyDescent="0.25"/>
  <cols>
    <col min="1" max="1" width="16" style="3" bestFit="1" customWidth="1"/>
    <col min="2" max="2" width="10.5703125" style="20" bestFit="1" customWidth="1"/>
    <col min="3" max="3" width="10" style="20" bestFit="1" customWidth="1"/>
    <col min="4" max="4" width="10.140625" style="20" bestFit="1" customWidth="1"/>
    <col min="5" max="5" width="15.28515625" style="3" bestFit="1" customWidth="1"/>
    <col min="6" max="6" width="10.7109375" style="3" customWidth="1"/>
    <col min="7" max="7" width="10.28515625" style="3" customWidth="1"/>
    <col min="8" max="8" width="11.42578125" style="3" customWidth="1"/>
    <col min="9" max="9" width="11.42578125" style="20" hidden="1" customWidth="1"/>
    <col min="10" max="11" width="0" style="5" hidden="1" customWidth="1"/>
    <col min="12" max="12" width="49.140625" style="5" customWidth="1"/>
    <col min="13" max="13" width="0" style="5" hidden="1" customWidth="1"/>
    <col min="14" max="16384" width="9.140625" style="5"/>
  </cols>
  <sheetData>
    <row r="1" spans="1:13" s="15" customFormat="1" x14ac:dyDescent="0.25">
      <c r="A1" s="70" t="s">
        <v>162</v>
      </c>
      <c r="B1" s="70"/>
      <c r="C1" s="70"/>
      <c r="D1" s="70"/>
      <c r="E1" s="70"/>
      <c r="F1" s="70"/>
      <c r="G1" s="70"/>
      <c r="H1" s="14"/>
      <c r="I1" s="25"/>
    </row>
    <row r="2" spans="1:13" s="3" customFormat="1" ht="40.5" customHeight="1" x14ac:dyDescent="0.25">
      <c r="A2" s="13" t="s">
        <v>12</v>
      </c>
      <c r="B2" s="42" t="s">
        <v>13</v>
      </c>
      <c r="C2" s="42" t="s">
        <v>2</v>
      </c>
      <c r="D2" s="42" t="s">
        <v>21</v>
      </c>
      <c r="E2" s="13" t="s">
        <v>22</v>
      </c>
      <c r="F2" s="13" t="s">
        <v>23</v>
      </c>
      <c r="G2" s="13" t="s">
        <v>24</v>
      </c>
      <c r="H2" s="13"/>
      <c r="I2" s="67"/>
    </row>
    <row r="3" spans="1:13" s="21" customFormat="1" ht="15" customHeight="1" x14ac:dyDescent="0.25">
      <c r="A3" s="31" t="s">
        <v>20</v>
      </c>
      <c r="B3" s="65" t="s">
        <v>154</v>
      </c>
      <c r="C3" s="36">
        <v>6880</v>
      </c>
      <c r="D3" s="31">
        <v>1</v>
      </c>
      <c r="E3" s="33">
        <f t="shared" ref="E3" si="0">IF(C3="","",C3*D3/1000)</f>
        <v>6.88</v>
      </c>
      <c r="F3" s="32">
        <v>4.399</v>
      </c>
      <c r="G3" s="33">
        <f t="shared" ref="G3" si="1">IF(E3="","",E3*F3)</f>
        <v>30.26512</v>
      </c>
      <c r="H3" s="35"/>
      <c r="I3" s="68" t="s">
        <v>169</v>
      </c>
      <c r="J3" s="21" t="s">
        <v>168</v>
      </c>
      <c r="K3" s="21" t="s">
        <v>115</v>
      </c>
      <c r="L3" s="21" t="str">
        <f>CONCATENATE(A3," ",B3,"-",I3, C3,J3,"-",D3,K3,M3)</f>
        <v>Уголок 50х50х6-L=6880мм-1шт;</v>
      </c>
      <c r="M3" s="21" t="s">
        <v>170</v>
      </c>
    </row>
    <row r="4" spans="1:13" s="21" customFormat="1" ht="15" customHeight="1" x14ac:dyDescent="0.25">
      <c r="A4" s="31" t="s">
        <v>20</v>
      </c>
      <c r="B4" s="65" t="s">
        <v>50</v>
      </c>
      <c r="C4" s="36">
        <v>860</v>
      </c>
      <c r="D4" s="31">
        <v>1</v>
      </c>
      <c r="E4" s="33">
        <f t="shared" ref="E4" si="2">IF(C4="","",C4*D4/1000)</f>
        <v>0.86</v>
      </c>
      <c r="F4" s="32">
        <v>4.7190000000000003</v>
      </c>
      <c r="G4" s="33">
        <f t="shared" ref="G4" si="3">IF(E4="","",E4*F4)</f>
        <v>4.0583400000000003</v>
      </c>
      <c r="H4" s="35"/>
      <c r="I4" s="68" t="s">
        <v>169</v>
      </c>
      <c r="J4" s="21" t="s">
        <v>168</v>
      </c>
      <c r="K4" s="21" t="s">
        <v>115</v>
      </c>
      <c r="L4" s="21" t="str">
        <f t="shared" ref="L4:L28" si="4">CONCATENATE(A4," ",B4,"-",I4, C4,J4,"-",D4,K4,M4)</f>
        <v>Уголок 63х63х5-L=860мм-1шт;</v>
      </c>
      <c r="M4" s="21" t="s">
        <v>170</v>
      </c>
    </row>
    <row r="5" spans="1:13" s="21" customFormat="1" ht="15" customHeight="1" x14ac:dyDescent="0.25">
      <c r="A5" s="31" t="s">
        <v>20</v>
      </c>
      <c r="B5" s="65" t="s">
        <v>50</v>
      </c>
      <c r="C5" s="36">
        <v>9500</v>
      </c>
      <c r="D5" s="31">
        <v>1</v>
      </c>
      <c r="E5" s="33">
        <f t="shared" ref="E5" si="5">IF(C5="","",C5*D5/1000)</f>
        <v>9.5</v>
      </c>
      <c r="F5" s="32">
        <v>4.7190000000000003</v>
      </c>
      <c r="G5" s="33">
        <f t="shared" ref="G5" si="6">IF(E5="","",E5*F5)</f>
        <v>44.830500000000001</v>
      </c>
      <c r="H5" s="35"/>
      <c r="I5" s="68" t="s">
        <v>169</v>
      </c>
      <c r="J5" s="21" t="s">
        <v>168</v>
      </c>
      <c r="K5" s="21" t="s">
        <v>115</v>
      </c>
      <c r="L5" s="21" t="str">
        <f t="shared" si="4"/>
        <v>Уголок 63х63х5-L=9500мм-1шт;</v>
      </c>
      <c r="M5" s="21" t="s">
        <v>170</v>
      </c>
    </row>
    <row r="6" spans="1:13" s="21" customFormat="1" ht="15.75" customHeight="1" x14ac:dyDescent="0.25">
      <c r="A6" s="31" t="s">
        <v>113</v>
      </c>
      <c r="B6" s="65" t="s">
        <v>104</v>
      </c>
      <c r="C6" s="36">
        <v>750</v>
      </c>
      <c r="D6" s="31">
        <v>1</v>
      </c>
      <c r="E6" s="33">
        <f t="shared" ref="E6:E20" si="7">IF(C6="","",C6*D6/1000)</f>
        <v>0.75</v>
      </c>
      <c r="F6" s="32">
        <v>6.7389999999999999</v>
      </c>
      <c r="G6" s="33">
        <f t="shared" ref="G6:G20" si="8">IF(E6="","",E6*F6)</f>
        <v>5.0542499999999997</v>
      </c>
      <c r="H6" s="35"/>
      <c r="I6" s="68" t="s">
        <v>169</v>
      </c>
      <c r="J6" s="21" t="s">
        <v>168</v>
      </c>
      <c r="K6" s="21" t="s">
        <v>115</v>
      </c>
      <c r="L6" s="21" t="str">
        <f t="shared" si="4"/>
        <v>Уголок  75х75х6-L=750мм-1шт;</v>
      </c>
      <c r="M6" s="21" t="s">
        <v>170</v>
      </c>
    </row>
    <row r="7" spans="1:13" s="21" customFormat="1" ht="15.75" customHeight="1" x14ac:dyDescent="0.25">
      <c r="A7" s="31" t="s">
        <v>113</v>
      </c>
      <c r="B7" s="65" t="s">
        <v>104</v>
      </c>
      <c r="C7" s="36">
        <v>1250</v>
      </c>
      <c r="D7" s="31">
        <v>1</v>
      </c>
      <c r="E7" s="33">
        <f t="shared" ref="E7" si="9">IF(C7="","",C7*D7/1000)</f>
        <v>1.25</v>
      </c>
      <c r="F7" s="32">
        <v>6.7389999999999999</v>
      </c>
      <c r="G7" s="33">
        <f t="shared" ref="G7" si="10">IF(E7="","",E7*F7)</f>
        <v>8.4237500000000001</v>
      </c>
      <c r="H7" s="35"/>
      <c r="I7" s="68" t="s">
        <v>169</v>
      </c>
      <c r="J7" s="21" t="s">
        <v>168</v>
      </c>
      <c r="K7" s="21" t="s">
        <v>115</v>
      </c>
      <c r="L7" s="21" t="str">
        <f t="shared" si="4"/>
        <v>Уголок  75х75х6-L=1250мм-1шт;</v>
      </c>
      <c r="M7" s="21" t="s">
        <v>170</v>
      </c>
    </row>
    <row r="8" spans="1:13" s="21" customFormat="1" ht="15.75" customHeight="1" x14ac:dyDescent="0.25">
      <c r="A8" s="31" t="s">
        <v>113</v>
      </c>
      <c r="B8" s="65" t="s">
        <v>104</v>
      </c>
      <c r="C8" s="36">
        <v>1400</v>
      </c>
      <c r="D8" s="31">
        <v>1</v>
      </c>
      <c r="E8" s="33">
        <f t="shared" si="7"/>
        <v>1.4</v>
      </c>
      <c r="F8" s="32">
        <v>6.7389999999999999</v>
      </c>
      <c r="G8" s="33">
        <f t="shared" si="8"/>
        <v>9.4345999999999997</v>
      </c>
      <c r="H8" s="35"/>
      <c r="I8" s="68" t="s">
        <v>169</v>
      </c>
      <c r="J8" s="21" t="s">
        <v>168</v>
      </c>
      <c r="K8" s="21" t="s">
        <v>115</v>
      </c>
      <c r="L8" s="21" t="str">
        <f t="shared" si="4"/>
        <v>Уголок  75х75х6-L=1400мм-1шт;</v>
      </c>
      <c r="M8" s="21" t="s">
        <v>170</v>
      </c>
    </row>
    <row r="9" spans="1:13" s="21" customFormat="1" ht="15.75" customHeight="1" x14ac:dyDescent="0.25">
      <c r="A9" s="31" t="s">
        <v>113</v>
      </c>
      <c r="B9" s="65" t="s">
        <v>123</v>
      </c>
      <c r="C9" s="36">
        <v>500</v>
      </c>
      <c r="D9" s="31">
        <v>1</v>
      </c>
      <c r="E9" s="33">
        <f t="shared" si="7"/>
        <v>0.5</v>
      </c>
      <c r="F9" s="32">
        <v>6.7389999999999999</v>
      </c>
      <c r="G9" s="33">
        <f t="shared" si="8"/>
        <v>3.3694999999999999</v>
      </c>
      <c r="H9" s="35"/>
      <c r="I9" s="68" t="s">
        <v>169</v>
      </c>
      <c r="J9" s="21" t="s">
        <v>168</v>
      </c>
      <c r="K9" s="21" t="s">
        <v>115</v>
      </c>
      <c r="L9" s="21" t="str">
        <f t="shared" si="4"/>
        <v>Уголок  75х75х5-L=500мм-1шт;</v>
      </c>
      <c r="M9" s="21" t="s">
        <v>170</v>
      </c>
    </row>
    <row r="10" spans="1:13" s="21" customFormat="1" ht="15.75" customHeight="1" x14ac:dyDescent="0.25">
      <c r="A10" s="31" t="s">
        <v>113</v>
      </c>
      <c r="B10" s="65" t="s">
        <v>123</v>
      </c>
      <c r="C10" s="36">
        <v>800</v>
      </c>
      <c r="D10" s="31">
        <v>1</v>
      </c>
      <c r="E10" s="33">
        <f t="shared" si="7"/>
        <v>0.8</v>
      </c>
      <c r="F10" s="32">
        <v>6.7389999999999999</v>
      </c>
      <c r="G10" s="33">
        <f t="shared" si="8"/>
        <v>5.3912000000000004</v>
      </c>
      <c r="H10" s="35"/>
      <c r="I10" s="68" t="s">
        <v>169</v>
      </c>
      <c r="J10" s="21" t="s">
        <v>168</v>
      </c>
      <c r="K10" s="21" t="s">
        <v>115</v>
      </c>
      <c r="L10" s="21" t="str">
        <f t="shared" si="4"/>
        <v>Уголок  75х75х5-L=800мм-1шт;</v>
      </c>
      <c r="M10" s="21" t="s">
        <v>170</v>
      </c>
    </row>
    <row r="11" spans="1:13" s="21" customFormat="1" ht="15.75" customHeight="1" x14ac:dyDescent="0.25">
      <c r="A11" s="31" t="s">
        <v>113</v>
      </c>
      <c r="B11" s="65" t="s">
        <v>123</v>
      </c>
      <c r="C11" s="36">
        <v>1354</v>
      </c>
      <c r="D11" s="31">
        <v>1</v>
      </c>
      <c r="E11" s="33">
        <f t="shared" ref="E11:E12" si="11">IF(C11="","",C11*D11/1000)</f>
        <v>1.3540000000000001</v>
      </c>
      <c r="F11" s="32">
        <v>6.7389999999999999</v>
      </c>
      <c r="G11" s="33">
        <f t="shared" ref="G11:G12" si="12">IF(E11="","",E11*F11)</f>
        <v>9.124606</v>
      </c>
      <c r="H11" s="35"/>
      <c r="I11" s="68" t="s">
        <v>169</v>
      </c>
      <c r="J11" s="21" t="s">
        <v>168</v>
      </c>
      <c r="K11" s="21" t="s">
        <v>115</v>
      </c>
      <c r="L11" s="21" t="str">
        <f t="shared" si="4"/>
        <v>Уголок  75х75х5-L=1354мм-1шт;</v>
      </c>
      <c r="M11" s="21" t="s">
        <v>170</v>
      </c>
    </row>
    <row r="12" spans="1:13" s="21" customFormat="1" ht="15.75" customHeight="1" x14ac:dyDescent="0.25">
      <c r="A12" s="31" t="s">
        <v>113</v>
      </c>
      <c r="B12" s="65" t="s">
        <v>123</v>
      </c>
      <c r="C12" s="36">
        <v>1990</v>
      </c>
      <c r="D12" s="31">
        <v>2</v>
      </c>
      <c r="E12" s="33">
        <f t="shared" si="11"/>
        <v>3.98</v>
      </c>
      <c r="F12" s="32">
        <v>6.7389999999999999</v>
      </c>
      <c r="G12" s="33">
        <f t="shared" si="12"/>
        <v>26.82122</v>
      </c>
      <c r="H12" s="35"/>
      <c r="I12" s="68" t="s">
        <v>169</v>
      </c>
      <c r="J12" s="21" t="s">
        <v>168</v>
      </c>
      <c r="K12" s="21" t="s">
        <v>115</v>
      </c>
      <c r="L12" s="21" t="str">
        <f t="shared" si="4"/>
        <v>Уголок  75х75х5-L=1990мм-2шт;</v>
      </c>
      <c r="M12" s="21" t="s">
        <v>170</v>
      </c>
    </row>
    <row r="13" spans="1:13" s="21" customFormat="1" ht="15.75" customHeight="1" x14ac:dyDescent="0.25">
      <c r="A13" s="31" t="s">
        <v>113</v>
      </c>
      <c r="B13" s="65" t="s">
        <v>123</v>
      </c>
      <c r="C13" s="36">
        <v>4830</v>
      </c>
      <c r="D13" s="31">
        <v>1</v>
      </c>
      <c r="E13" s="33">
        <f t="shared" si="7"/>
        <v>4.83</v>
      </c>
      <c r="F13" s="32">
        <v>6.7389999999999999</v>
      </c>
      <c r="G13" s="33">
        <f t="shared" si="8"/>
        <v>32.549370000000003</v>
      </c>
      <c r="H13" s="35"/>
      <c r="I13" s="68" t="s">
        <v>169</v>
      </c>
      <c r="J13" s="21" t="s">
        <v>168</v>
      </c>
      <c r="K13" s="21" t="s">
        <v>115</v>
      </c>
      <c r="L13" s="21" t="str">
        <f t="shared" si="4"/>
        <v>Уголок  75х75х5-L=4830мм-1шт;</v>
      </c>
      <c r="M13" s="21" t="s">
        <v>170</v>
      </c>
    </row>
    <row r="14" spans="1:13" s="21" customFormat="1" ht="15.75" customHeight="1" x14ac:dyDescent="0.25">
      <c r="A14" s="31" t="s">
        <v>113</v>
      </c>
      <c r="B14" s="65" t="s">
        <v>123</v>
      </c>
      <c r="C14" s="36">
        <v>8640</v>
      </c>
      <c r="D14" s="31">
        <v>1</v>
      </c>
      <c r="E14" s="33">
        <f t="shared" si="7"/>
        <v>8.64</v>
      </c>
      <c r="F14" s="32">
        <v>6.7389999999999999</v>
      </c>
      <c r="G14" s="33">
        <f t="shared" si="8"/>
        <v>58.224960000000003</v>
      </c>
      <c r="H14" s="35"/>
      <c r="I14" s="68" t="s">
        <v>169</v>
      </c>
      <c r="J14" s="21" t="s">
        <v>168</v>
      </c>
      <c r="K14" s="21" t="s">
        <v>115</v>
      </c>
      <c r="L14" s="21" t="str">
        <f t="shared" si="4"/>
        <v>Уголок  75х75х5-L=8640мм-1шт;</v>
      </c>
      <c r="M14" s="21" t="s">
        <v>170</v>
      </c>
    </row>
    <row r="15" spans="1:13" s="21" customFormat="1" ht="15.75" customHeight="1" x14ac:dyDescent="0.25">
      <c r="A15" s="31" t="s">
        <v>113</v>
      </c>
      <c r="B15" s="65" t="s">
        <v>123</v>
      </c>
      <c r="C15" s="36">
        <v>9830</v>
      </c>
      <c r="D15" s="31">
        <v>1</v>
      </c>
      <c r="E15" s="33">
        <f t="shared" ref="E15" si="13">IF(C15="","",C15*D15/1000)</f>
        <v>9.83</v>
      </c>
      <c r="F15" s="32">
        <v>6.7389999999999999</v>
      </c>
      <c r="G15" s="33">
        <f t="shared" ref="G15" si="14">IF(E15="","",E15*F15)</f>
        <v>66.244370000000004</v>
      </c>
      <c r="H15" s="35"/>
      <c r="I15" s="68" t="s">
        <v>169</v>
      </c>
      <c r="J15" s="21" t="s">
        <v>168</v>
      </c>
      <c r="K15" s="21" t="s">
        <v>115</v>
      </c>
      <c r="L15" s="21" t="str">
        <f t="shared" si="4"/>
        <v>Уголок  75х75х5-L=9830мм-1шт;</v>
      </c>
      <c r="M15" s="21" t="s">
        <v>170</v>
      </c>
    </row>
    <row r="16" spans="1:13" s="21" customFormat="1" ht="15.75" customHeight="1" x14ac:dyDescent="0.25">
      <c r="A16" s="31" t="s">
        <v>113</v>
      </c>
      <c r="B16" s="65" t="s">
        <v>123</v>
      </c>
      <c r="C16" s="36">
        <v>4000</v>
      </c>
      <c r="D16" s="31">
        <v>1</v>
      </c>
      <c r="E16" s="33">
        <f t="shared" ref="E16" si="15">IF(C16="","",C16*D16/1000)</f>
        <v>4</v>
      </c>
      <c r="F16" s="32">
        <v>6.7389999999999999</v>
      </c>
      <c r="G16" s="33">
        <f t="shared" ref="G16" si="16">IF(E16="","",E16*F16)</f>
        <v>26.956</v>
      </c>
      <c r="H16" s="35"/>
      <c r="I16" s="68" t="s">
        <v>169</v>
      </c>
      <c r="J16" s="21" t="s">
        <v>168</v>
      </c>
      <c r="K16" s="21" t="s">
        <v>115</v>
      </c>
      <c r="L16" s="21" t="str">
        <f t="shared" si="4"/>
        <v>Уголок  75х75х5-L=4000мм-1шт;</v>
      </c>
      <c r="M16" s="21" t="s">
        <v>170</v>
      </c>
    </row>
    <row r="17" spans="1:13" s="21" customFormat="1" ht="15" customHeight="1" x14ac:dyDescent="0.25">
      <c r="A17" s="31" t="s">
        <v>20</v>
      </c>
      <c r="B17" s="65" t="s">
        <v>94</v>
      </c>
      <c r="C17" s="36">
        <v>800</v>
      </c>
      <c r="D17" s="31">
        <v>1</v>
      </c>
      <c r="E17" s="33">
        <f t="shared" ref="E17" si="17">IF(C17="","",C17*D17/1000)</f>
        <v>0.8</v>
      </c>
      <c r="F17" s="32">
        <v>8.8610000000000007</v>
      </c>
      <c r="G17" s="33">
        <f t="shared" ref="G17" si="18">IF(E17="","",E17*F17)</f>
        <v>7.0888000000000009</v>
      </c>
      <c r="H17" s="35"/>
      <c r="I17" s="68" t="s">
        <v>169</v>
      </c>
      <c r="J17" s="21" t="s">
        <v>168</v>
      </c>
      <c r="K17" s="21" t="s">
        <v>115</v>
      </c>
      <c r="L17" s="21" t="str">
        <f t="shared" si="4"/>
        <v>Уголок 75х75х8-L=800мм-1шт;</v>
      </c>
      <c r="M17" s="21" t="s">
        <v>170</v>
      </c>
    </row>
    <row r="18" spans="1:13" s="21" customFormat="1" ht="15" customHeight="1" x14ac:dyDescent="0.25">
      <c r="A18" s="31" t="s">
        <v>20</v>
      </c>
      <c r="B18" s="65" t="s">
        <v>94</v>
      </c>
      <c r="C18" s="36">
        <v>12000</v>
      </c>
      <c r="D18" s="31">
        <v>1</v>
      </c>
      <c r="E18" s="33">
        <f t="shared" si="7"/>
        <v>12</v>
      </c>
      <c r="F18" s="32">
        <v>8.8610000000000007</v>
      </c>
      <c r="G18" s="33">
        <f t="shared" si="8"/>
        <v>106.33200000000001</v>
      </c>
      <c r="H18" s="35"/>
      <c r="I18" s="68" t="s">
        <v>169</v>
      </c>
      <c r="J18" s="21" t="s">
        <v>168</v>
      </c>
      <c r="K18" s="21" t="s">
        <v>115</v>
      </c>
      <c r="L18" s="21" t="str">
        <f t="shared" si="4"/>
        <v>Уголок 75х75х8-L=12000мм-1шт;</v>
      </c>
      <c r="M18" s="21" t="s">
        <v>170</v>
      </c>
    </row>
    <row r="19" spans="1:13" s="21" customFormat="1" ht="15" customHeight="1" x14ac:dyDescent="0.25">
      <c r="A19" s="31" t="s">
        <v>20</v>
      </c>
      <c r="B19" s="65" t="s">
        <v>122</v>
      </c>
      <c r="C19" s="36">
        <v>8130</v>
      </c>
      <c r="D19" s="31">
        <v>1</v>
      </c>
      <c r="E19" s="33">
        <f t="shared" si="7"/>
        <v>8.1300000000000008</v>
      </c>
      <c r="F19" s="32">
        <v>8.1430000000000007</v>
      </c>
      <c r="G19" s="33">
        <f t="shared" si="8"/>
        <v>66.202590000000015</v>
      </c>
      <c r="H19" s="35"/>
      <c r="I19" s="68" t="s">
        <v>169</v>
      </c>
      <c r="J19" s="21" t="s">
        <v>168</v>
      </c>
      <c r="K19" s="21" t="s">
        <v>115</v>
      </c>
      <c r="L19" s="21" t="str">
        <f t="shared" si="4"/>
        <v>Уголок 90х90х6-L=8130мм-1шт;</v>
      </c>
      <c r="M19" s="21" t="s">
        <v>170</v>
      </c>
    </row>
    <row r="20" spans="1:13" s="21" customFormat="1" ht="15" customHeight="1" x14ac:dyDescent="0.25">
      <c r="A20" s="31" t="s">
        <v>20</v>
      </c>
      <c r="B20" s="65" t="s">
        <v>155</v>
      </c>
      <c r="C20" s="36">
        <v>1070</v>
      </c>
      <c r="D20" s="31">
        <v>1</v>
      </c>
      <c r="E20" s="33">
        <f t="shared" si="7"/>
        <v>1.07</v>
      </c>
      <c r="F20" s="32">
        <v>9.4459999999999997</v>
      </c>
      <c r="G20" s="33">
        <f t="shared" si="8"/>
        <v>10.10722</v>
      </c>
      <c r="H20" s="35"/>
      <c r="I20" s="68" t="s">
        <v>169</v>
      </c>
      <c r="J20" s="21" t="s">
        <v>168</v>
      </c>
      <c r="K20" s="21" t="s">
        <v>115</v>
      </c>
      <c r="L20" s="21" t="str">
        <f t="shared" si="4"/>
        <v>Уголок 90х90х7-L=1070мм-1шт;</v>
      </c>
      <c r="M20" s="21" t="s">
        <v>170</v>
      </c>
    </row>
    <row r="21" spans="1:13" s="21" customFormat="1" ht="15" customHeight="1" x14ac:dyDescent="0.25">
      <c r="A21" s="31" t="s">
        <v>20</v>
      </c>
      <c r="B21" s="65" t="s">
        <v>155</v>
      </c>
      <c r="C21" s="36">
        <v>1140</v>
      </c>
      <c r="D21" s="31">
        <v>1</v>
      </c>
      <c r="E21" s="33">
        <f t="shared" ref="E21" si="19">IF(C21="","",C21*D21/1000)</f>
        <v>1.1399999999999999</v>
      </c>
      <c r="F21" s="32">
        <v>9.4459999999999997</v>
      </c>
      <c r="G21" s="33">
        <f t="shared" ref="G21" si="20">IF(E21="","",E21*F21)</f>
        <v>10.768439999999998</v>
      </c>
      <c r="H21" s="35"/>
      <c r="I21" s="68" t="s">
        <v>169</v>
      </c>
      <c r="J21" s="21" t="s">
        <v>168</v>
      </c>
      <c r="K21" s="21" t="s">
        <v>115</v>
      </c>
      <c r="L21" s="21" t="str">
        <f t="shared" si="4"/>
        <v>Уголок 90х90х7-L=1140мм-1шт;</v>
      </c>
      <c r="M21" s="21" t="s">
        <v>170</v>
      </c>
    </row>
    <row r="22" spans="1:13" s="21" customFormat="1" ht="15" customHeight="1" x14ac:dyDescent="0.25">
      <c r="A22" s="31" t="s">
        <v>20</v>
      </c>
      <c r="B22" s="65" t="s">
        <v>56</v>
      </c>
      <c r="C22" s="36">
        <v>12000</v>
      </c>
      <c r="D22" s="31">
        <v>5</v>
      </c>
      <c r="E22" s="33">
        <f t="shared" ref="E22:E23" si="21">IF(C22="","",C22*D22/1000)</f>
        <v>60</v>
      </c>
      <c r="F22" s="32">
        <v>10.538</v>
      </c>
      <c r="G22" s="33">
        <f t="shared" ref="G22:G23" si="22">IF(E22="","",E22*F22)</f>
        <v>632.28</v>
      </c>
      <c r="H22" s="35"/>
      <c r="I22" s="68" t="s">
        <v>169</v>
      </c>
      <c r="J22" s="21" t="s">
        <v>168</v>
      </c>
      <c r="K22" s="21" t="s">
        <v>115</v>
      </c>
      <c r="L22" s="21" t="str">
        <f t="shared" si="4"/>
        <v>Уголок 100х100х7-L=12000мм-5шт;</v>
      </c>
      <c r="M22" s="21" t="s">
        <v>170</v>
      </c>
    </row>
    <row r="23" spans="1:13" s="21" customFormat="1" ht="15" customHeight="1" x14ac:dyDescent="0.25">
      <c r="A23" s="31" t="s">
        <v>20</v>
      </c>
      <c r="B23" s="65" t="s">
        <v>156</v>
      </c>
      <c r="C23" s="36">
        <v>3540</v>
      </c>
      <c r="D23" s="31">
        <v>1</v>
      </c>
      <c r="E23" s="33">
        <f t="shared" si="21"/>
        <v>3.54</v>
      </c>
      <c r="F23" s="32">
        <v>13.407999999999999</v>
      </c>
      <c r="G23" s="33">
        <f t="shared" si="22"/>
        <v>47.464320000000001</v>
      </c>
      <c r="H23" s="35"/>
      <c r="I23" s="68" t="s">
        <v>169</v>
      </c>
      <c r="J23" s="21" t="s">
        <v>168</v>
      </c>
      <c r="K23" s="21" t="s">
        <v>115</v>
      </c>
      <c r="L23" s="21" t="str">
        <f t="shared" si="4"/>
        <v>Уголок 100х100х9-L=3540мм-1шт;</v>
      </c>
      <c r="M23" s="21" t="s">
        <v>170</v>
      </c>
    </row>
    <row r="24" spans="1:13" ht="15" customHeight="1" x14ac:dyDescent="0.25">
      <c r="A24" s="8" t="s">
        <v>20</v>
      </c>
      <c r="B24" s="65" t="s">
        <v>26</v>
      </c>
      <c r="C24" s="36">
        <v>10030</v>
      </c>
      <c r="D24" s="31">
        <v>1</v>
      </c>
      <c r="E24" s="16">
        <f t="shared" ref="E24:E33" si="23">IF(C24="","",C24*D24/1000)</f>
        <v>10.029999999999999</v>
      </c>
      <c r="F24" s="9">
        <v>21.06</v>
      </c>
      <c r="G24" s="16">
        <f t="shared" ref="G24:G33" si="24">IF(E24="","",E24*F24)</f>
        <v>211.23179999999996</v>
      </c>
      <c r="H24" s="18"/>
      <c r="I24" s="68" t="s">
        <v>169</v>
      </c>
      <c r="J24" s="21" t="s">
        <v>168</v>
      </c>
      <c r="K24" s="21" t="s">
        <v>115</v>
      </c>
      <c r="L24" s="21" t="str">
        <f t="shared" si="4"/>
        <v>Уголок 140х140х9-L=10030мм-1шт;</v>
      </c>
      <c r="M24" s="21" t="s">
        <v>170</v>
      </c>
    </row>
    <row r="25" spans="1:13" s="21" customFormat="1" ht="15" customHeight="1" x14ac:dyDescent="0.25">
      <c r="A25" s="23" t="s">
        <v>20</v>
      </c>
      <c r="B25" s="65" t="s">
        <v>25</v>
      </c>
      <c r="C25" s="36">
        <v>5000</v>
      </c>
      <c r="D25" s="31">
        <v>1</v>
      </c>
      <c r="E25" s="26">
        <f t="shared" ref="E25" si="25">IF(C25="","",C25*D25/1000)</f>
        <v>5</v>
      </c>
      <c r="F25" s="24">
        <v>28.829000000000001</v>
      </c>
      <c r="G25" s="26">
        <f t="shared" ref="G25" si="26">IF(E25="","",E25*F25)</f>
        <v>144.14500000000001</v>
      </c>
      <c r="H25" s="23"/>
      <c r="I25" s="68" t="s">
        <v>169</v>
      </c>
      <c r="J25" s="21" t="s">
        <v>168</v>
      </c>
      <c r="K25" s="21" t="s">
        <v>115</v>
      </c>
      <c r="L25" s="21" t="str">
        <f t="shared" si="4"/>
        <v>Уголок 160х160х12-L=5000мм-1шт;</v>
      </c>
      <c r="M25" s="21" t="s">
        <v>170</v>
      </c>
    </row>
    <row r="26" spans="1:13" ht="15" customHeight="1" x14ac:dyDescent="0.25">
      <c r="A26" s="8" t="s">
        <v>20</v>
      </c>
      <c r="B26" s="65" t="s">
        <v>25</v>
      </c>
      <c r="C26" s="36">
        <v>5090</v>
      </c>
      <c r="D26" s="31">
        <v>1</v>
      </c>
      <c r="E26" s="16">
        <f t="shared" si="23"/>
        <v>5.09</v>
      </c>
      <c r="F26" s="9">
        <v>28.829000000000001</v>
      </c>
      <c r="G26" s="16">
        <f t="shared" si="24"/>
        <v>146.73961</v>
      </c>
      <c r="H26" s="8"/>
      <c r="I26" s="68" t="s">
        <v>169</v>
      </c>
      <c r="J26" s="21" t="s">
        <v>168</v>
      </c>
      <c r="K26" s="21" t="s">
        <v>115</v>
      </c>
      <c r="L26" s="21" t="str">
        <f t="shared" si="4"/>
        <v>Уголок 160х160х12-L=5090мм-1шт;</v>
      </c>
      <c r="M26" s="21" t="s">
        <v>170</v>
      </c>
    </row>
    <row r="27" spans="1:13" ht="15" customHeight="1" x14ac:dyDescent="0.25">
      <c r="A27" s="8" t="s">
        <v>20</v>
      </c>
      <c r="B27" s="65" t="s">
        <v>25</v>
      </c>
      <c r="C27" s="36">
        <v>4580</v>
      </c>
      <c r="D27" s="31">
        <v>1</v>
      </c>
      <c r="E27" s="16">
        <f t="shared" si="23"/>
        <v>4.58</v>
      </c>
      <c r="F27" s="9">
        <v>28.829000000000001</v>
      </c>
      <c r="G27" s="16">
        <f t="shared" si="24"/>
        <v>132.03682000000001</v>
      </c>
      <c r="H27" s="8"/>
      <c r="I27" s="68" t="s">
        <v>169</v>
      </c>
      <c r="J27" s="21" t="s">
        <v>168</v>
      </c>
      <c r="K27" s="21" t="s">
        <v>115</v>
      </c>
      <c r="L27" s="21" t="str">
        <f t="shared" si="4"/>
        <v>Уголок 160х160х12-L=4580мм-1шт;</v>
      </c>
      <c r="M27" s="21" t="s">
        <v>170</v>
      </c>
    </row>
    <row r="28" spans="1:13" ht="15" customHeight="1" x14ac:dyDescent="0.25">
      <c r="A28" s="8" t="s">
        <v>20</v>
      </c>
      <c r="B28" s="65" t="s">
        <v>25</v>
      </c>
      <c r="C28" s="36">
        <v>12010</v>
      </c>
      <c r="D28" s="31">
        <v>1</v>
      </c>
      <c r="E28" s="16">
        <f t="shared" si="23"/>
        <v>12.01</v>
      </c>
      <c r="F28" s="9">
        <v>28.829000000000001</v>
      </c>
      <c r="G28" s="16">
        <f t="shared" si="24"/>
        <v>346.23629</v>
      </c>
      <c r="H28" s="18"/>
      <c r="I28" s="68" t="s">
        <v>169</v>
      </c>
      <c r="J28" s="21" t="s">
        <v>168</v>
      </c>
      <c r="K28" s="21" t="s">
        <v>115</v>
      </c>
      <c r="L28" s="21" t="str">
        <f t="shared" si="4"/>
        <v>Уголок 160х160х12-L=12010мм-1шт;</v>
      </c>
      <c r="M28" s="21" t="s">
        <v>170</v>
      </c>
    </row>
    <row r="29" spans="1:13" ht="15" customHeight="1" x14ac:dyDescent="0.25">
      <c r="A29" s="8"/>
      <c r="B29" s="30"/>
      <c r="C29" s="36"/>
      <c r="D29" s="31"/>
      <c r="E29" s="16" t="str">
        <f t="shared" si="23"/>
        <v/>
      </c>
      <c r="F29" s="9"/>
      <c r="G29" s="16" t="str">
        <f t="shared" si="24"/>
        <v/>
      </c>
      <c r="H29" s="18"/>
      <c r="I29" s="68"/>
    </row>
    <row r="30" spans="1:13" ht="15" customHeight="1" x14ac:dyDescent="0.25">
      <c r="A30" s="8"/>
      <c r="B30" s="30"/>
      <c r="C30" s="36"/>
      <c r="D30" s="31"/>
      <c r="E30" s="16" t="str">
        <f t="shared" si="23"/>
        <v/>
      </c>
      <c r="F30" s="9"/>
      <c r="G30" s="16" t="str">
        <f t="shared" si="24"/>
        <v/>
      </c>
      <c r="H30" s="18"/>
      <c r="I30" s="68"/>
    </row>
    <row r="31" spans="1:13" ht="15" customHeight="1" x14ac:dyDescent="0.25">
      <c r="A31" s="8"/>
      <c r="B31" s="30"/>
      <c r="C31" s="36"/>
      <c r="D31" s="31"/>
      <c r="E31" s="16" t="str">
        <f t="shared" si="23"/>
        <v/>
      </c>
      <c r="F31" s="9"/>
      <c r="G31" s="16" t="str">
        <f t="shared" si="24"/>
        <v/>
      </c>
      <c r="H31" s="18"/>
      <c r="I31" s="68"/>
    </row>
    <row r="32" spans="1:13" ht="15" customHeight="1" x14ac:dyDescent="0.25">
      <c r="A32" s="8"/>
      <c r="B32" s="30"/>
      <c r="C32" s="36"/>
      <c r="D32" s="31"/>
      <c r="E32" s="16" t="str">
        <f t="shared" si="23"/>
        <v/>
      </c>
      <c r="F32" s="9"/>
      <c r="G32" s="16" t="str">
        <f t="shared" si="24"/>
        <v/>
      </c>
      <c r="H32" s="18"/>
      <c r="I32" s="68"/>
    </row>
    <row r="33" spans="1:9" ht="15" customHeight="1" x14ac:dyDescent="0.25">
      <c r="A33" s="8"/>
      <c r="B33" s="30"/>
      <c r="C33" s="36"/>
      <c r="D33" s="31"/>
      <c r="E33" s="16" t="str">
        <f t="shared" si="23"/>
        <v/>
      </c>
      <c r="F33" s="9"/>
      <c r="G33" s="16" t="str">
        <f t="shared" si="24"/>
        <v/>
      </c>
      <c r="H33" s="18"/>
      <c r="I33" s="68"/>
    </row>
    <row r="34" spans="1:9" ht="15" customHeight="1" x14ac:dyDescent="0.25">
      <c r="A34" s="8"/>
      <c r="B34" s="30"/>
      <c r="C34" s="36"/>
      <c r="D34" s="31"/>
      <c r="E34" s="16" t="str">
        <f t="shared" ref="E34:E41" si="27">IF(C34="","",C34*D34/1000)</f>
        <v/>
      </c>
      <c r="F34" s="9"/>
      <c r="G34" s="16" t="str">
        <f t="shared" ref="G34:G41" si="28">IF(E34="","",E34*F34)</f>
        <v/>
      </c>
      <c r="H34" s="18"/>
      <c r="I34" s="68"/>
    </row>
    <row r="35" spans="1:9" ht="15" customHeight="1" x14ac:dyDescent="0.25">
      <c r="A35" s="8"/>
      <c r="B35" s="30"/>
      <c r="C35" s="36"/>
      <c r="D35" s="31"/>
      <c r="E35" s="16" t="str">
        <f t="shared" si="27"/>
        <v/>
      </c>
      <c r="F35" s="9"/>
      <c r="G35" s="16" t="str">
        <f t="shared" si="28"/>
        <v/>
      </c>
      <c r="H35" s="18"/>
      <c r="I35" s="68"/>
    </row>
    <row r="36" spans="1:9" ht="15" customHeight="1" x14ac:dyDescent="0.25">
      <c r="A36" s="8"/>
      <c r="B36" s="30"/>
      <c r="C36" s="36"/>
      <c r="D36" s="31"/>
      <c r="E36" s="16" t="str">
        <f t="shared" si="27"/>
        <v/>
      </c>
      <c r="F36" s="9"/>
      <c r="G36" s="16" t="str">
        <f t="shared" si="28"/>
        <v/>
      </c>
      <c r="H36" s="18"/>
      <c r="I36" s="68"/>
    </row>
    <row r="37" spans="1:9" ht="15" customHeight="1" x14ac:dyDescent="0.25">
      <c r="A37" s="8"/>
      <c r="B37" s="30"/>
      <c r="C37" s="36"/>
      <c r="D37" s="31"/>
      <c r="E37" s="16" t="str">
        <f t="shared" si="27"/>
        <v/>
      </c>
      <c r="F37" s="9"/>
      <c r="G37" s="16" t="str">
        <f t="shared" si="28"/>
        <v/>
      </c>
      <c r="H37" s="18"/>
      <c r="I37" s="68"/>
    </row>
    <row r="38" spans="1:9" ht="15" customHeight="1" x14ac:dyDescent="0.25">
      <c r="A38" s="8"/>
      <c r="B38" s="30"/>
      <c r="C38" s="36"/>
      <c r="D38" s="31"/>
      <c r="E38" s="16" t="str">
        <f t="shared" si="27"/>
        <v/>
      </c>
      <c r="F38" s="9"/>
      <c r="G38" s="16" t="str">
        <f t="shared" si="28"/>
        <v/>
      </c>
      <c r="H38" s="18"/>
      <c r="I38" s="68"/>
    </row>
    <row r="39" spans="1:9" ht="15" customHeight="1" x14ac:dyDescent="0.25">
      <c r="A39" s="8"/>
      <c r="B39" s="30"/>
      <c r="C39" s="36"/>
      <c r="D39" s="31"/>
      <c r="E39" s="16" t="str">
        <f t="shared" si="27"/>
        <v/>
      </c>
      <c r="F39" s="9"/>
      <c r="G39" s="16" t="str">
        <f t="shared" si="28"/>
        <v/>
      </c>
      <c r="H39" s="18"/>
      <c r="I39" s="68"/>
    </row>
    <row r="40" spans="1:9" ht="15" customHeight="1" x14ac:dyDescent="0.25">
      <c r="A40" s="8"/>
      <c r="B40" s="30"/>
      <c r="C40" s="36"/>
      <c r="D40" s="31"/>
      <c r="E40" s="16" t="str">
        <f t="shared" si="27"/>
        <v/>
      </c>
      <c r="F40" s="9"/>
      <c r="G40" s="16" t="str">
        <f t="shared" si="28"/>
        <v/>
      </c>
      <c r="H40" s="18"/>
      <c r="I40" s="68"/>
    </row>
    <row r="41" spans="1:9" ht="15" customHeight="1" x14ac:dyDescent="0.25">
      <c r="A41" s="8"/>
      <c r="B41" s="30"/>
      <c r="C41" s="36"/>
      <c r="D41" s="31"/>
      <c r="E41" s="16" t="str">
        <f t="shared" si="27"/>
        <v/>
      </c>
      <c r="F41" s="9"/>
      <c r="G41" s="16" t="str">
        <f t="shared" si="28"/>
        <v/>
      </c>
      <c r="H41" s="18"/>
      <c r="I41" s="68"/>
    </row>
    <row r="42" spans="1:9" ht="15" customHeight="1" x14ac:dyDescent="0.25"/>
    <row r="43" spans="1:9" ht="15" customHeight="1" x14ac:dyDescent="0.25"/>
    <row r="44" spans="1:9" ht="15" customHeight="1" x14ac:dyDescent="0.25"/>
    <row r="45" spans="1:9" s="3" customFormat="1" ht="15" customHeight="1" x14ac:dyDescent="0.25">
      <c r="B45" s="20"/>
      <c r="C45" s="20"/>
      <c r="D45" s="20"/>
      <c r="I45" s="20"/>
    </row>
    <row r="46" spans="1:9" s="3" customFormat="1" ht="15" customHeight="1" x14ac:dyDescent="0.25">
      <c r="B46" s="20"/>
      <c r="C46" s="20"/>
      <c r="D46" s="20"/>
      <c r="I46" s="20"/>
    </row>
    <row r="47" spans="1:9" s="3" customFormat="1" ht="15" customHeight="1" x14ac:dyDescent="0.25">
      <c r="B47" s="20"/>
      <c r="C47" s="20"/>
      <c r="D47" s="20"/>
      <c r="I47" s="20"/>
    </row>
    <row r="48" spans="1:9" s="3" customFormat="1" ht="15" customHeight="1" x14ac:dyDescent="0.25">
      <c r="B48" s="20"/>
      <c r="C48" s="20"/>
      <c r="D48" s="20"/>
      <c r="I48" s="20"/>
    </row>
    <row r="49" spans="2:9" s="3" customFormat="1" ht="15" customHeight="1" x14ac:dyDescent="0.25">
      <c r="B49" s="20"/>
      <c r="C49" s="20"/>
      <c r="D49" s="20"/>
      <c r="I49" s="20"/>
    </row>
    <row r="50" spans="2:9" s="3" customFormat="1" ht="15" customHeight="1" x14ac:dyDescent="0.25">
      <c r="B50" s="20"/>
      <c r="C50" s="20"/>
      <c r="D50" s="20"/>
      <c r="I50" s="20"/>
    </row>
    <row r="51" spans="2:9" s="3" customFormat="1" ht="15" customHeight="1" x14ac:dyDescent="0.25">
      <c r="B51" s="20"/>
      <c r="C51" s="20"/>
      <c r="D51" s="20"/>
      <c r="I51" s="20"/>
    </row>
    <row r="52" spans="2:9" s="3" customFormat="1" ht="15" customHeight="1" x14ac:dyDescent="0.25">
      <c r="B52" s="20"/>
      <c r="C52" s="20"/>
      <c r="D52" s="20"/>
      <c r="I52" s="20"/>
    </row>
    <row r="53" spans="2:9" s="3" customFormat="1" ht="15" customHeight="1" x14ac:dyDescent="0.25">
      <c r="B53" s="20"/>
      <c r="C53" s="20"/>
      <c r="D53" s="20"/>
      <c r="I53" s="20"/>
    </row>
    <row r="54" spans="2:9" s="3" customFormat="1" ht="15" customHeight="1" x14ac:dyDescent="0.25">
      <c r="B54" s="20"/>
      <c r="C54" s="20"/>
      <c r="D54" s="20"/>
      <c r="I54" s="20"/>
    </row>
    <row r="55" spans="2:9" s="3" customFormat="1" ht="15" customHeight="1" x14ac:dyDescent="0.25">
      <c r="B55" s="20"/>
      <c r="C55" s="20"/>
      <c r="D55" s="20"/>
      <c r="I55" s="20"/>
    </row>
    <row r="56" spans="2:9" s="3" customFormat="1" ht="15" customHeight="1" x14ac:dyDescent="0.25">
      <c r="B56" s="20"/>
      <c r="C56" s="20"/>
      <c r="D56" s="20"/>
      <c r="I56" s="20"/>
    </row>
    <row r="57" spans="2:9" s="3" customFormat="1" ht="15" customHeight="1" x14ac:dyDescent="0.25">
      <c r="B57" s="20"/>
      <c r="C57" s="20"/>
      <c r="D57" s="20"/>
      <c r="I57" s="20"/>
    </row>
  </sheetData>
  <autoFilter ref="A2:H41"/>
  <sortState ref="C10:D49">
    <sortCondition ref="C10"/>
  </sortState>
  <mergeCells count="1">
    <mergeCell ref="A1:G1"/>
  </mergeCells>
  <pageMargins left="0.7" right="0.7" top="0.75" bottom="0.75" header="0.3" footer="0.3"/>
  <pageSetup paperSize="9" scale="9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pane ySplit="2" topLeftCell="A36" activePane="bottomLeft" state="frozen"/>
      <selection pane="bottomLeft" activeCell="Q50" sqref="Q50"/>
    </sheetView>
  </sheetViews>
  <sheetFormatPr defaultColWidth="9.140625" defaultRowHeight="15" x14ac:dyDescent="0.25"/>
  <cols>
    <col min="1" max="1" width="16" style="3" bestFit="1" customWidth="1"/>
    <col min="2" max="2" width="10.5703125" style="3" bestFit="1" customWidth="1"/>
    <col min="3" max="3" width="10" style="20" bestFit="1" customWidth="1"/>
    <col min="4" max="4" width="10.140625" style="20" bestFit="1" customWidth="1"/>
    <col min="5" max="5" width="15.28515625" style="3" bestFit="1" customWidth="1"/>
    <col min="6" max="6" width="10.7109375" style="3" customWidth="1"/>
    <col min="7" max="7" width="10.28515625" style="3" customWidth="1"/>
    <col min="8" max="8" width="23.7109375" style="3" customWidth="1"/>
    <col min="9" max="11" width="0" style="5" hidden="1" customWidth="1"/>
    <col min="12" max="12" width="38.85546875" style="5" customWidth="1"/>
    <col min="13" max="13" width="0" style="5" hidden="1" customWidth="1"/>
    <col min="14" max="16384" width="9.140625" style="5"/>
  </cols>
  <sheetData>
    <row r="1" spans="1:13" s="15" customFormat="1" x14ac:dyDescent="0.25">
      <c r="A1" s="70" t="s">
        <v>163</v>
      </c>
      <c r="B1" s="70"/>
      <c r="C1" s="70"/>
      <c r="D1" s="70"/>
      <c r="E1" s="70"/>
      <c r="F1" s="70"/>
      <c r="G1" s="70"/>
      <c r="H1" s="14"/>
    </row>
    <row r="2" spans="1:13" s="3" customFormat="1" ht="40.5" customHeight="1" x14ac:dyDescent="0.25">
      <c r="A2" s="13" t="s">
        <v>12</v>
      </c>
      <c r="B2" s="13" t="s">
        <v>13</v>
      </c>
      <c r="C2" s="42" t="s">
        <v>2</v>
      </c>
      <c r="D2" s="42" t="s">
        <v>21</v>
      </c>
      <c r="E2" s="13" t="s">
        <v>22</v>
      </c>
      <c r="F2" s="13" t="s">
        <v>23</v>
      </c>
      <c r="G2" s="13" t="s">
        <v>24</v>
      </c>
      <c r="H2" s="13"/>
    </row>
    <row r="3" spans="1:13" s="21" customFormat="1" ht="15" customHeight="1" x14ac:dyDescent="0.25">
      <c r="A3" s="31" t="s">
        <v>33</v>
      </c>
      <c r="B3" s="65" t="s">
        <v>81</v>
      </c>
      <c r="C3" s="36">
        <v>610</v>
      </c>
      <c r="D3" s="31">
        <v>1</v>
      </c>
      <c r="E3" s="33">
        <f t="shared" ref="E3:E4" si="0">IF(C3="","",C3*D3/1000)</f>
        <v>0.61</v>
      </c>
      <c r="F3" s="32">
        <v>8.59</v>
      </c>
      <c r="G3" s="33">
        <f t="shared" ref="G3:G4" si="1">IF(E3="","",E3*F3)</f>
        <v>5.2398999999999996</v>
      </c>
      <c r="H3" s="31"/>
      <c r="I3" s="68" t="s">
        <v>169</v>
      </c>
      <c r="J3" s="21" t="s">
        <v>168</v>
      </c>
      <c r="K3" s="21" t="s">
        <v>115</v>
      </c>
      <c r="L3" s="21" t="str">
        <f t="shared" ref="L3:L15" si="2">CONCATENATE(A3," ",B3," ",I3, C3,J3," ",D3,K3,M3)</f>
        <v>Швеллер 10П L=610мм 1шт;</v>
      </c>
      <c r="M3" s="20" t="s">
        <v>170</v>
      </c>
    </row>
    <row r="4" spans="1:13" s="21" customFormat="1" ht="15" customHeight="1" x14ac:dyDescent="0.25">
      <c r="A4" s="31" t="s">
        <v>33</v>
      </c>
      <c r="B4" s="65" t="s">
        <v>81</v>
      </c>
      <c r="C4" s="36">
        <v>550</v>
      </c>
      <c r="D4" s="31">
        <v>1</v>
      </c>
      <c r="E4" s="33">
        <f t="shared" si="0"/>
        <v>0.55000000000000004</v>
      </c>
      <c r="F4" s="32">
        <v>8.59</v>
      </c>
      <c r="G4" s="33">
        <f t="shared" si="1"/>
        <v>4.7244999999999999</v>
      </c>
      <c r="H4" s="31"/>
      <c r="I4" s="68" t="s">
        <v>169</v>
      </c>
      <c r="J4" s="21" t="s">
        <v>168</v>
      </c>
      <c r="K4" s="21" t="s">
        <v>115</v>
      </c>
      <c r="L4" s="21" t="str">
        <f t="shared" si="2"/>
        <v>Швеллер 10П L=550мм 1шт;</v>
      </c>
      <c r="M4" s="20" t="s">
        <v>170</v>
      </c>
    </row>
    <row r="5" spans="1:13" s="21" customFormat="1" ht="15" customHeight="1" x14ac:dyDescent="0.25">
      <c r="A5" s="31" t="s">
        <v>33</v>
      </c>
      <c r="B5" s="65" t="s">
        <v>70</v>
      </c>
      <c r="C5" s="36">
        <v>810</v>
      </c>
      <c r="D5" s="31">
        <v>1</v>
      </c>
      <c r="E5" s="33">
        <f t="shared" ref="E5" si="3">IF(C5="","",C5*D5/1000)</f>
        <v>0.81</v>
      </c>
      <c r="F5" s="32">
        <v>10.4</v>
      </c>
      <c r="G5" s="33">
        <f t="shared" ref="G5" si="4">IF(E5="","",E5*F5)</f>
        <v>8.4240000000000013</v>
      </c>
      <c r="H5" s="31"/>
      <c r="I5" s="68" t="s">
        <v>169</v>
      </c>
      <c r="J5" s="21" t="s">
        <v>168</v>
      </c>
      <c r="K5" s="21" t="s">
        <v>115</v>
      </c>
      <c r="L5" s="21" t="str">
        <f t="shared" si="2"/>
        <v>Швеллер 12П L=810мм 1шт;</v>
      </c>
      <c r="M5" s="20" t="s">
        <v>170</v>
      </c>
    </row>
    <row r="6" spans="1:13" s="21" customFormat="1" ht="15" customHeight="1" x14ac:dyDescent="0.25">
      <c r="A6" s="31" t="s">
        <v>33</v>
      </c>
      <c r="B6" s="65" t="s">
        <v>70</v>
      </c>
      <c r="C6" s="36">
        <v>4290</v>
      </c>
      <c r="D6" s="31">
        <v>1</v>
      </c>
      <c r="E6" s="33">
        <f t="shared" ref="E6:E7" si="5">IF(C6="","",C6*D6/1000)</f>
        <v>4.29</v>
      </c>
      <c r="F6" s="32">
        <v>10.4</v>
      </c>
      <c r="G6" s="33">
        <f t="shared" ref="G6:G7" si="6">IF(E6="","",E6*F6)</f>
        <v>44.616</v>
      </c>
      <c r="H6" s="31"/>
      <c r="I6" s="68" t="s">
        <v>169</v>
      </c>
      <c r="J6" s="21" t="s">
        <v>168</v>
      </c>
      <c r="K6" s="21" t="s">
        <v>115</v>
      </c>
      <c r="L6" s="21" t="str">
        <f t="shared" si="2"/>
        <v>Швеллер 12П L=4290мм 1шт;</v>
      </c>
      <c r="M6" s="20" t="s">
        <v>170</v>
      </c>
    </row>
    <row r="7" spans="1:13" s="21" customFormat="1" ht="15" customHeight="1" x14ac:dyDescent="0.25">
      <c r="A7" s="31" t="s">
        <v>33</v>
      </c>
      <c r="B7" s="65" t="s">
        <v>105</v>
      </c>
      <c r="C7" s="36">
        <v>3360</v>
      </c>
      <c r="D7" s="31">
        <v>1</v>
      </c>
      <c r="E7" s="33">
        <f t="shared" si="5"/>
        <v>3.36</v>
      </c>
      <c r="F7" s="32">
        <v>10.4</v>
      </c>
      <c r="G7" s="33">
        <f t="shared" si="6"/>
        <v>34.944000000000003</v>
      </c>
      <c r="H7" s="31"/>
      <c r="I7" s="68" t="s">
        <v>169</v>
      </c>
      <c r="J7" s="21" t="s">
        <v>168</v>
      </c>
      <c r="K7" s="21" t="s">
        <v>115</v>
      </c>
      <c r="L7" s="21" t="str">
        <f t="shared" si="2"/>
        <v>Швеллер 12П 09Г2С L=3360мм 1шт;</v>
      </c>
      <c r="M7" s="20" t="s">
        <v>170</v>
      </c>
    </row>
    <row r="8" spans="1:13" s="21" customFormat="1" ht="15" customHeight="1" x14ac:dyDescent="0.25">
      <c r="A8" s="31" t="s">
        <v>33</v>
      </c>
      <c r="B8" s="65" t="s">
        <v>105</v>
      </c>
      <c r="C8" s="36">
        <v>4400</v>
      </c>
      <c r="D8" s="31">
        <v>1</v>
      </c>
      <c r="E8" s="33">
        <f t="shared" ref="E8" si="7">IF(C8="","",C8*D8/1000)</f>
        <v>4.4000000000000004</v>
      </c>
      <c r="F8" s="32">
        <v>10.4</v>
      </c>
      <c r="G8" s="33">
        <f t="shared" ref="G8" si="8">IF(E8="","",E8*F8)</f>
        <v>45.760000000000005</v>
      </c>
      <c r="H8" s="31"/>
      <c r="I8" s="68" t="s">
        <v>169</v>
      </c>
      <c r="J8" s="21" t="s">
        <v>168</v>
      </c>
      <c r="K8" s="21" t="s">
        <v>115</v>
      </c>
      <c r="L8" s="21" t="str">
        <f t="shared" si="2"/>
        <v>Швеллер 12П 09Г2С L=4400мм 1шт;</v>
      </c>
      <c r="M8" s="20" t="s">
        <v>170</v>
      </c>
    </row>
    <row r="9" spans="1:13" s="21" customFormat="1" ht="15" customHeight="1" x14ac:dyDescent="0.25">
      <c r="A9" s="31" t="s">
        <v>33</v>
      </c>
      <c r="B9" s="65" t="s">
        <v>36</v>
      </c>
      <c r="C9" s="36">
        <v>12000</v>
      </c>
      <c r="D9" s="31">
        <v>20</v>
      </c>
      <c r="E9" s="33">
        <f t="shared" ref="E9:E10" si="9">IF(C9="","",C9*D9/1000)</f>
        <v>240</v>
      </c>
      <c r="F9" s="32">
        <v>10.4</v>
      </c>
      <c r="G9" s="33">
        <f t="shared" ref="G9:G10" si="10">IF(E9="","",E9*F9)</f>
        <v>2496</v>
      </c>
      <c r="H9" s="31"/>
      <c r="I9" s="68" t="s">
        <v>169</v>
      </c>
      <c r="J9" s="21" t="s">
        <v>168</v>
      </c>
      <c r="K9" s="21" t="s">
        <v>115</v>
      </c>
      <c r="L9" s="21" t="str">
        <f t="shared" si="2"/>
        <v>Швеллер 12У L=12000мм 20шт;</v>
      </c>
      <c r="M9" s="20" t="s">
        <v>170</v>
      </c>
    </row>
    <row r="10" spans="1:13" s="21" customFormat="1" ht="15" customHeight="1" x14ac:dyDescent="0.25">
      <c r="A10" s="31" t="s">
        <v>33</v>
      </c>
      <c r="B10" s="65" t="s">
        <v>100</v>
      </c>
      <c r="C10" s="36">
        <v>400</v>
      </c>
      <c r="D10" s="31">
        <v>2</v>
      </c>
      <c r="E10" s="33">
        <f t="shared" si="9"/>
        <v>0.8</v>
      </c>
      <c r="F10" s="32">
        <v>10.4</v>
      </c>
      <c r="G10" s="33">
        <f t="shared" si="10"/>
        <v>8.32</v>
      </c>
      <c r="H10" s="31"/>
      <c r="I10" s="68" t="s">
        <v>169</v>
      </c>
      <c r="J10" s="21" t="s">
        <v>168</v>
      </c>
      <c r="K10" s="21" t="s">
        <v>115</v>
      </c>
      <c r="L10" s="21" t="str">
        <f t="shared" si="2"/>
        <v>Швеллер 12У 09Г2С L=400мм 2шт;</v>
      </c>
      <c r="M10" s="20" t="s">
        <v>170</v>
      </c>
    </row>
    <row r="11" spans="1:13" s="21" customFormat="1" ht="15" customHeight="1" x14ac:dyDescent="0.25">
      <c r="A11" s="31" t="s">
        <v>33</v>
      </c>
      <c r="B11" s="65" t="s">
        <v>53</v>
      </c>
      <c r="C11" s="36">
        <v>410</v>
      </c>
      <c r="D11" s="31">
        <v>1</v>
      </c>
      <c r="E11" s="33">
        <f t="shared" ref="E11" si="11">IF(C11="","",C11*D11/1000)</f>
        <v>0.41</v>
      </c>
      <c r="F11" s="32">
        <v>12.3</v>
      </c>
      <c r="G11" s="33">
        <f t="shared" ref="G11" si="12">IF(E11="","",E11*F11)</f>
        <v>5.0430000000000001</v>
      </c>
      <c r="H11" s="31"/>
      <c r="I11" s="68" t="s">
        <v>169</v>
      </c>
      <c r="J11" s="21" t="s">
        <v>168</v>
      </c>
      <c r="K11" s="21" t="s">
        <v>115</v>
      </c>
      <c r="L11" s="21" t="str">
        <f t="shared" si="2"/>
        <v>Швеллер 14У L=410мм 1шт;</v>
      </c>
      <c r="M11" s="20" t="s">
        <v>170</v>
      </c>
    </row>
    <row r="12" spans="1:13" ht="15" customHeight="1" x14ac:dyDescent="0.25">
      <c r="A12" s="8" t="s">
        <v>33</v>
      </c>
      <c r="B12" s="65" t="s">
        <v>53</v>
      </c>
      <c r="C12" s="36">
        <v>1190</v>
      </c>
      <c r="D12" s="31">
        <v>2</v>
      </c>
      <c r="E12" s="16">
        <f t="shared" ref="E12:E41" si="13">IF(C12="","",C12*D12/1000)</f>
        <v>2.38</v>
      </c>
      <c r="F12" s="9">
        <v>12.3</v>
      </c>
      <c r="G12" s="16">
        <f t="shared" ref="G12:G41" si="14">IF(E12="","",E12*F12)</f>
        <v>29.274000000000001</v>
      </c>
      <c r="H12" s="8"/>
      <c r="I12" s="68" t="s">
        <v>169</v>
      </c>
      <c r="J12" s="21" t="s">
        <v>168</v>
      </c>
      <c r="K12" s="21" t="s">
        <v>115</v>
      </c>
      <c r="L12" s="21" t="str">
        <f t="shared" si="2"/>
        <v>Швеллер 14У L=1190мм 2шт;</v>
      </c>
      <c r="M12" s="20" t="s">
        <v>170</v>
      </c>
    </row>
    <row r="13" spans="1:13" s="21" customFormat="1" ht="15" customHeight="1" x14ac:dyDescent="0.25">
      <c r="A13" s="31" t="s">
        <v>33</v>
      </c>
      <c r="B13" s="65" t="s">
        <v>53</v>
      </c>
      <c r="C13" s="36">
        <v>1200</v>
      </c>
      <c r="D13" s="31">
        <v>5</v>
      </c>
      <c r="E13" s="33">
        <f t="shared" ref="E13:E14" si="15">IF(C13="","",C13*D13/1000)</f>
        <v>6</v>
      </c>
      <c r="F13" s="32">
        <v>12.3</v>
      </c>
      <c r="G13" s="33">
        <f t="shared" ref="G13:G14" si="16">IF(E13="","",E13*F13)</f>
        <v>73.800000000000011</v>
      </c>
      <c r="H13" s="31"/>
      <c r="I13" s="68" t="s">
        <v>169</v>
      </c>
      <c r="J13" s="21" t="s">
        <v>168</v>
      </c>
      <c r="K13" s="21" t="s">
        <v>115</v>
      </c>
      <c r="L13" s="21" t="str">
        <f t="shared" si="2"/>
        <v>Швеллер 14У L=1200мм 5шт;</v>
      </c>
      <c r="M13" s="20" t="s">
        <v>170</v>
      </c>
    </row>
    <row r="14" spans="1:13" s="21" customFormat="1" ht="15" customHeight="1" x14ac:dyDescent="0.25">
      <c r="A14" s="31" t="s">
        <v>33</v>
      </c>
      <c r="B14" s="65" t="s">
        <v>53</v>
      </c>
      <c r="C14" s="36">
        <v>1180</v>
      </c>
      <c r="D14" s="31">
        <v>4</v>
      </c>
      <c r="E14" s="33">
        <f t="shared" si="15"/>
        <v>4.72</v>
      </c>
      <c r="F14" s="32">
        <v>12.3</v>
      </c>
      <c r="G14" s="33">
        <f t="shared" si="16"/>
        <v>58.055999999999997</v>
      </c>
      <c r="H14" s="31"/>
      <c r="I14" s="68" t="s">
        <v>169</v>
      </c>
      <c r="J14" s="21" t="s">
        <v>168</v>
      </c>
      <c r="K14" s="21" t="s">
        <v>115</v>
      </c>
      <c r="L14" s="21" t="str">
        <f t="shared" si="2"/>
        <v>Швеллер 14У L=1180мм 4шт;</v>
      </c>
      <c r="M14" s="20" t="s">
        <v>170</v>
      </c>
    </row>
    <row r="15" spans="1:13" s="21" customFormat="1" ht="15" customHeight="1" x14ac:dyDescent="0.25">
      <c r="A15" s="31" t="s">
        <v>33</v>
      </c>
      <c r="B15" s="65" t="s">
        <v>53</v>
      </c>
      <c r="C15" s="36">
        <v>1150</v>
      </c>
      <c r="D15" s="31">
        <v>2</v>
      </c>
      <c r="E15" s="33">
        <f t="shared" si="13"/>
        <v>2.2999999999999998</v>
      </c>
      <c r="F15" s="32">
        <v>12.3</v>
      </c>
      <c r="G15" s="33">
        <f t="shared" si="14"/>
        <v>28.29</v>
      </c>
      <c r="H15" s="31"/>
      <c r="I15" s="68" t="s">
        <v>169</v>
      </c>
      <c r="J15" s="21" t="s">
        <v>168</v>
      </c>
      <c r="K15" s="21" t="s">
        <v>115</v>
      </c>
      <c r="L15" s="21" t="str">
        <f t="shared" si="2"/>
        <v>Швеллер 14У L=1150мм 2шт;</v>
      </c>
      <c r="M15" s="20" t="s">
        <v>170</v>
      </c>
    </row>
    <row r="16" spans="1:13" s="21" customFormat="1" ht="15" customHeight="1" x14ac:dyDescent="0.25">
      <c r="A16" s="31" t="s">
        <v>33</v>
      </c>
      <c r="B16" s="65" t="s">
        <v>53</v>
      </c>
      <c r="C16" s="36">
        <v>1170</v>
      </c>
      <c r="D16" s="31">
        <v>1</v>
      </c>
      <c r="E16" s="33">
        <f t="shared" ref="E16" si="17">IF(C16="","",C16*D16/1000)</f>
        <v>1.17</v>
      </c>
      <c r="F16" s="32">
        <v>12.3</v>
      </c>
      <c r="G16" s="33">
        <f t="shared" ref="G16" si="18">IF(E16="","",E16*F16)</f>
        <v>14.391</v>
      </c>
      <c r="H16" s="31"/>
      <c r="I16" s="68" t="s">
        <v>169</v>
      </c>
      <c r="J16" s="21" t="s">
        <v>168</v>
      </c>
      <c r="K16" s="21" t="s">
        <v>115</v>
      </c>
      <c r="L16" s="21" t="str">
        <f>CONCATENATE(A16," ",B16," ",I16, C16,J16," ",D16,K16,M16)</f>
        <v>Швеллер 14У L=1170мм 1шт;</v>
      </c>
      <c r="M16" s="20" t="s">
        <v>170</v>
      </c>
    </row>
    <row r="17" spans="1:13" s="21" customFormat="1" ht="15" customHeight="1" x14ac:dyDescent="0.25">
      <c r="A17" s="31" t="s">
        <v>33</v>
      </c>
      <c r="B17" s="65" t="s">
        <v>93</v>
      </c>
      <c r="C17" s="36">
        <v>12000</v>
      </c>
      <c r="D17" s="31">
        <v>8</v>
      </c>
      <c r="E17" s="33">
        <f t="shared" ref="E17" si="19">IF(C17="","",C17*D17/1000)</f>
        <v>96</v>
      </c>
      <c r="F17" s="32">
        <v>14.2</v>
      </c>
      <c r="G17" s="33">
        <f t="shared" ref="G17" si="20">IF(E17="","",E17*F17)</f>
        <v>1363.1999999999998</v>
      </c>
      <c r="H17" s="31"/>
      <c r="I17" s="68" t="s">
        <v>169</v>
      </c>
      <c r="J17" s="21" t="s">
        <v>168</v>
      </c>
      <c r="K17" s="21" t="s">
        <v>115</v>
      </c>
      <c r="L17" s="21" t="str">
        <f t="shared" ref="L17:L49" si="21">CONCATENATE(A17," ",B17," ",I17, C17,J17," ",D17,K17,M17)</f>
        <v>Швеллер 16У L=12000мм 8шт;</v>
      </c>
      <c r="M17" s="20" t="s">
        <v>170</v>
      </c>
    </row>
    <row r="18" spans="1:13" s="21" customFormat="1" ht="15" customHeight="1" x14ac:dyDescent="0.25">
      <c r="A18" s="31" t="s">
        <v>33</v>
      </c>
      <c r="B18" s="65" t="s">
        <v>118</v>
      </c>
      <c r="C18" s="36">
        <v>4760</v>
      </c>
      <c r="D18" s="31">
        <v>1</v>
      </c>
      <c r="E18" s="33">
        <f t="shared" ref="E18" si="22">IF(C18="","",C18*D18/1000)</f>
        <v>4.76</v>
      </c>
      <c r="F18" s="32">
        <v>14.2</v>
      </c>
      <c r="G18" s="33">
        <f t="shared" ref="G18" si="23">IF(E18="","",E18*F18)</f>
        <v>67.591999999999999</v>
      </c>
      <c r="H18" s="31"/>
      <c r="I18" s="68" t="s">
        <v>169</v>
      </c>
      <c r="J18" s="21" t="s">
        <v>168</v>
      </c>
      <c r="K18" s="21" t="s">
        <v>115</v>
      </c>
      <c r="L18" s="21" t="str">
        <f t="shared" si="21"/>
        <v>Швеллер 16П 09Г2С L=4760мм 1шт;</v>
      </c>
      <c r="M18" s="20" t="s">
        <v>170</v>
      </c>
    </row>
    <row r="19" spans="1:13" s="21" customFormat="1" ht="15" customHeight="1" x14ac:dyDescent="0.25">
      <c r="A19" s="31" t="s">
        <v>33</v>
      </c>
      <c r="B19" s="65" t="s">
        <v>71</v>
      </c>
      <c r="C19" s="36">
        <v>1550</v>
      </c>
      <c r="D19" s="31">
        <v>6</v>
      </c>
      <c r="E19" s="33">
        <f t="shared" ref="E19" si="24">IF(C19="","",C19*D19/1000)</f>
        <v>9.3000000000000007</v>
      </c>
      <c r="F19" s="32">
        <v>16.3</v>
      </c>
      <c r="G19" s="33">
        <f t="shared" ref="G19" si="25">IF(E19="","",E19*F19)</f>
        <v>151.59000000000003</v>
      </c>
      <c r="H19" s="31"/>
      <c r="I19" s="68" t="s">
        <v>169</v>
      </c>
      <c r="J19" s="21" t="s">
        <v>168</v>
      </c>
      <c r="K19" s="21" t="s">
        <v>115</v>
      </c>
      <c r="L19" s="21" t="str">
        <f t="shared" si="21"/>
        <v>Швеллер 18У L=1550мм 6шт;</v>
      </c>
      <c r="M19" s="20" t="s">
        <v>170</v>
      </c>
    </row>
    <row r="20" spans="1:13" s="21" customFormat="1" ht="15" customHeight="1" x14ac:dyDescent="0.25">
      <c r="A20" s="31" t="s">
        <v>33</v>
      </c>
      <c r="B20" s="65" t="s">
        <v>42</v>
      </c>
      <c r="C20" s="36">
        <v>4500</v>
      </c>
      <c r="D20" s="31">
        <v>1</v>
      </c>
      <c r="E20" s="33">
        <f>IF(C20="","",C20*D20/1000)</f>
        <v>4.5</v>
      </c>
      <c r="F20" s="32">
        <v>16.3</v>
      </c>
      <c r="G20" s="33">
        <f>IF(E20="","",E20*F20)</f>
        <v>73.350000000000009</v>
      </c>
      <c r="H20" s="31" t="s">
        <v>82</v>
      </c>
      <c r="I20" s="68" t="s">
        <v>169</v>
      </c>
      <c r="J20" s="21" t="s">
        <v>168</v>
      </c>
      <c r="K20" s="21" t="s">
        <v>115</v>
      </c>
      <c r="L20" s="21" t="str">
        <f t="shared" si="21"/>
        <v>Швеллер 18П L=4500мм 1шт;</v>
      </c>
      <c r="M20" s="20" t="s">
        <v>170</v>
      </c>
    </row>
    <row r="21" spans="1:13" s="21" customFormat="1" ht="15" customHeight="1" x14ac:dyDescent="0.25">
      <c r="A21" s="23" t="s">
        <v>33</v>
      </c>
      <c r="B21" s="65" t="s">
        <v>52</v>
      </c>
      <c r="C21" s="36">
        <v>810</v>
      </c>
      <c r="D21" s="31">
        <v>1</v>
      </c>
      <c r="E21" s="26">
        <f t="shared" ref="E21:E22" si="26">IF(C21="","",C21*D21/1000)</f>
        <v>0.81</v>
      </c>
      <c r="F21" s="24">
        <v>18.399999999999999</v>
      </c>
      <c r="G21" s="26">
        <f t="shared" ref="G21:G22" si="27">IF(E21="","",E21*F21)</f>
        <v>14.904</v>
      </c>
      <c r="H21" s="23"/>
      <c r="I21" s="68" t="s">
        <v>169</v>
      </c>
      <c r="J21" s="21" t="s">
        <v>168</v>
      </c>
      <c r="K21" s="21" t="s">
        <v>115</v>
      </c>
      <c r="L21" s="21" t="str">
        <f t="shared" si="21"/>
        <v>Швеллер 20У L=810мм 1шт;</v>
      </c>
      <c r="M21" s="20" t="s">
        <v>170</v>
      </c>
    </row>
    <row r="22" spans="1:13" s="21" customFormat="1" ht="15" customHeight="1" x14ac:dyDescent="0.25">
      <c r="A22" s="31" t="s">
        <v>33</v>
      </c>
      <c r="B22" s="65" t="s">
        <v>65</v>
      </c>
      <c r="C22" s="36">
        <v>2670</v>
      </c>
      <c r="D22" s="31">
        <v>1</v>
      </c>
      <c r="E22" s="33">
        <f t="shared" si="26"/>
        <v>2.67</v>
      </c>
      <c r="F22" s="32">
        <v>18.8</v>
      </c>
      <c r="G22" s="33">
        <f t="shared" si="27"/>
        <v>50.195999999999998</v>
      </c>
      <c r="H22" s="31"/>
      <c r="I22" s="68" t="s">
        <v>169</v>
      </c>
      <c r="J22" s="21" t="s">
        <v>168</v>
      </c>
      <c r="K22" s="21" t="s">
        <v>115</v>
      </c>
      <c r="L22" s="21" t="str">
        <f t="shared" si="21"/>
        <v>Швеллер 20П L=2670мм 1шт;</v>
      </c>
      <c r="M22" s="20" t="s">
        <v>170</v>
      </c>
    </row>
    <row r="23" spans="1:13" s="21" customFormat="1" ht="15" customHeight="1" x14ac:dyDescent="0.25">
      <c r="A23" s="31" t="s">
        <v>33</v>
      </c>
      <c r="B23" s="65" t="s">
        <v>135</v>
      </c>
      <c r="C23" s="36">
        <v>1200</v>
      </c>
      <c r="D23" s="31">
        <v>1</v>
      </c>
      <c r="E23" s="33">
        <f t="shared" ref="E23:E28" si="28">IF(C23="","",C23*D23/1000)</f>
        <v>1.2</v>
      </c>
      <c r="F23" s="32">
        <v>21</v>
      </c>
      <c r="G23" s="33">
        <f t="shared" ref="G23:G28" si="29">IF(E23="","",E23*F23)</f>
        <v>25.2</v>
      </c>
      <c r="H23" s="31"/>
      <c r="I23" s="68" t="s">
        <v>169</v>
      </c>
      <c r="J23" s="21" t="s">
        <v>168</v>
      </c>
      <c r="K23" s="21" t="s">
        <v>115</v>
      </c>
      <c r="L23" s="21" t="str">
        <f t="shared" si="21"/>
        <v>Швеллер 22У L=1200мм 1шт;</v>
      </c>
      <c r="M23" s="20" t="s">
        <v>170</v>
      </c>
    </row>
    <row r="24" spans="1:13" s="21" customFormat="1" ht="15" customHeight="1" x14ac:dyDescent="0.25">
      <c r="A24" s="31" t="s">
        <v>33</v>
      </c>
      <c r="B24" s="65" t="s">
        <v>135</v>
      </c>
      <c r="C24" s="36">
        <v>4170</v>
      </c>
      <c r="D24" s="31">
        <v>1</v>
      </c>
      <c r="E24" s="33">
        <f t="shared" si="28"/>
        <v>4.17</v>
      </c>
      <c r="F24" s="32">
        <v>21</v>
      </c>
      <c r="G24" s="33">
        <f t="shared" si="29"/>
        <v>87.57</v>
      </c>
      <c r="H24" s="31"/>
      <c r="I24" s="68" t="s">
        <v>169</v>
      </c>
      <c r="J24" s="21" t="s">
        <v>168</v>
      </c>
      <c r="K24" s="21" t="s">
        <v>115</v>
      </c>
      <c r="L24" s="21" t="str">
        <f t="shared" si="21"/>
        <v>Швеллер 22У L=4170мм 1шт;</v>
      </c>
      <c r="M24" s="20" t="s">
        <v>170</v>
      </c>
    </row>
    <row r="25" spans="1:13" s="21" customFormat="1" ht="15" customHeight="1" x14ac:dyDescent="0.25">
      <c r="A25" s="31" t="s">
        <v>33</v>
      </c>
      <c r="B25" s="65" t="s">
        <v>80</v>
      </c>
      <c r="C25" s="36">
        <v>615</v>
      </c>
      <c r="D25" s="31">
        <v>1</v>
      </c>
      <c r="E25" s="33">
        <f t="shared" si="28"/>
        <v>0.61499999999999999</v>
      </c>
      <c r="F25" s="32">
        <v>21</v>
      </c>
      <c r="G25" s="33">
        <f t="shared" si="29"/>
        <v>12.914999999999999</v>
      </c>
      <c r="H25" s="31"/>
      <c r="I25" s="68" t="s">
        <v>169</v>
      </c>
      <c r="J25" s="21" t="s">
        <v>168</v>
      </c>
      <c r="K25" s="21" t="s">
        <v>115</v>
      </c>
      <c r="L25" s="21" t="str">
        <f t="shared" si="21"/>
        <v>Швеллер 22П L=615мм 1шт;</v>
      </c>
      <c r="M25" s="20" t="s">
        <v>170</v>
      </c>
    </row>
    <row r="26" spans="1:13" s="21" customFormat="1" ht="15" customHeight="1" x14ac:dyDescent="0.25">
      <c r="A26" s="31" t="s">
        <v>33</v>
      </c>
      <c r="B26" s="65" t="s">
        <v>80</v>
      </c>
      <c r="C26" s="36">
        <v>2750</v>
      </c>
      <c r="D26" s="31">
        <v>1</v>
      </c>
      <c r="E26" s="33">
        <f t="shared" si="28"/>
        <v>2.75</v>
      </c>
      <c r="F26" s="32">
        <v>21</v>
      </c>
      <c r="G26" s="33">
        <f t="shared" si="29"/>
        <v>57.75</v>
      </c>
      <c r="H26" s="31"/>
      <c r="I26" s="68" t="s">
        <v>169</v>
      </c>
      <c r="J26" s="21" t="s">
        <v>168</v>
      </c>
      <c r="K26" s="21" t="s">
        <v>115</v>
      </c>
      <c r="L26" s="21" t="str">
        <f t="shared" si="21"/>
        <v>Швеллер 22П L=2750мм 1шт;</v>
      </c>
      <c r="M26" s="20" t="s">
        <v>170</v>
      </c>
    </row>
    <row r="27" spans="1:13" s="21" customFormat="1" ht="15" customHeight="1" x14ac:dyDescent="0.25">
      <c r="A27" s="31" t="s">
        <v>33</v>
      </c>
      <c r="B27" s="65" t="s">
        <v>80</v>
      </c>
      <c r="C27" s="36">
        <v>1550</v>
      </c>
      <c r="D27" s="31">
        <v>1</v>
      </c>
      <c r="E27" s="33">
        <f t="shared" si="28"/>
        <v>1.55</v>
      </c>
      <c r="F27" s="32">
        <v>21</v>
      </c>
      <c r="G27" s="33">
        <f t="shared" si="29"/>
        <v>32.550000000000004</v>
      </c>
      <c r="H27" s="31"/>
      <c r="I27" s="68" t="s">
        <v>169</v>
      </c>
      <c r="J27" s="21" t="s">
        <v>168</v>
      </c>
      <c r="K27" s="21" t="s">
        <v>115</v>
      </c>
      <c r="L27" s="21" t="str">
        <f t="shared" si="21"/>
        <v>Швеллер 22П L=1550мм 1шт;</v>
      </c>
      <c r="M27" s="20" t="s">
        <v>170</v>
      </c>
    </row>
    <row r="28" spans="1:13" s="21" customFormat="1" ht="15" customHeight="1" x14ac:dyDescent="0.25">
      <c r="A28" s="31" t="s">
        <v>33</v>
      </c>
      <c r="B28" s="65" t="s">
        <v>80</v>
      </c>
      <c r="C28" s="36">
        <v>1900</v>
      </c>
      <c r="D28" s="31">
        <v>1</v>
      </c>
      <c r="E28" s="33">
        <f t="shared" si="28"/>
        <v>1.9</v>
      </c>
      <c r="F28" s="32">
        <v>21</v>
      </c>
      <c r="G28" s="33">
        <f t="shared" si="29"/>
        <v>39.9</v>
      </c>
      <c r="H28" s="31"/>
      <c r="I28" s="68" t="s">
        <v>169</v>
      </c>
      <c r="J28" s="21" t="s">
        <v>168</v>
      </c>
      <c r="K28" s="21" t="s">
        <v>115</v>
      </c>
      <c r="L28" s="21" t="str">
        <f t="shared" si="21"/>
        <v>Швеллер 22П L=1900мм 1шт;</v>
      </c>
      <c r="M28" s="20" t="s">
        <v>170</v>
      </c>
    </row>
    <row r="29" spans="1:13" s="21" customFormat="1" ht="15" customHeight="1" x14ac:dyDescent="0.25">
      <c r="A29" s="31" t="s">
        <v>33</v>
      </c>
      <c r="B29" s="65" t="s">
        <v>117</v>
      </c>
      <c r="C29" s="36">
        <v>3030</v>
      </c>
      <c r="D29" s="31">
        <v>1</v>
      </c>
      <c r="E29" s="33">
        <f t="shared" ref="E29" si="30">IF(C29="","",C29*D29/1000)</f>
        <v>3.03</v>
      </c>
      <c r="F29" s="32">
        <v>27.7</v>
      </c>
      <c r="G29" s="33">
        <f t="shared" ref="G29" si="31">IF(E29="","",E29*F29)</f>
        <v>83.930999999999997</v>
      </c>
      <c r="H29" s="31"/>
      <c r="I29" s="68" t="s">
        <v>169</v>
      </c>
      <c r="J29" s="21" t="s">
        <v>168</v>
      </c>
      <c r="K29" s="21" t="s">
        <v>115</v>
      </c>
      <c r="L29" s="21" t="str">
        <f t="shared" si="21"/>
        <v>Швеллер 24У L=3030мм 1шт;</v>
      </c>
      <c r="M29" s="20" t="s">
        <v>170</v>
      </c>
    </row>
    <row r="30" spans="1:13" s="21" customFormat="1" ht="15" customHeight="1" x14ac:dyDescent="0.25">
      <c r="A30" s="31" t="s">
        <v>33</v>
      </c>
      <c r="B30" s="65" t="s">
        <v>69</v>
      </c>
      <c r="C30" s="36">
        <v>2780</v>
      </c>
      <c r="D30" s="31">
        <v>1</v>
      </c>
      <c r="E30" s="33">
        <f t="shared" ref="E30" si="32">IF(C30="","",C30*D30/1000)</f>
        <v>2.78</v>
      </c>
      <c r="F30" s="32">
        <v>27.7</v>
      </c>
      <c r="G30" s="33">
        <f t="shared" ref="G30" si="33">IF(E30="","",E30*F30)</f>
        <v>77.005999999999986</v>
      </c>
      <c r="H30" s="31"/>
      <c r="I30" s="68" t="s">
        <v>169</v>
      </c>
      <c r="J30" s="21" t="s">
        <v>168</v>
      </c>
      <c r="K30" s="21" t="s">
        <v>115</v>
      </c>
      <c r="L30" s="21" t="str">
        <f t="shared" si="21"/>
        <v>Швеллер 27У L=2780мм 1шт;</v>
      </c>
      <c r="M30" s="20" t="s">
        <v>170</v>
      </c>
    </row>
    <row r="31" spans="1:13" s="21" customFormat="1" ht="15" customHeight="1" x14ac:dyDescent="0.25">
      <c r="A31" s="31" t="s">
        <v>33</v>
      </c>
      <c r="B31" s="65" t="s">
        <v>51</v>
      </c>
      <c r="C31" s="36">
        <v>870</v>
      </c>
      <c r="D31" s="31">
        <v>1</v>
      </c>
      <c r="E31" s="33">
        <f t="shared" ref="E31" si="34">IF(C31="","",C31*D31/1000)</f>
        <v>0.87</v>
      </c>
      <c r="F31" s="32">
        <v>31.8</v>
      </c>
      <c r="G31" s="33">
        <f t="shared" ref="G31" si="35">IF(E31="","",E31*F31)</f>
        <v>27.666</v>
      </c>
      <c r="H31" s="31"/>
      <c r="I31" s="68" t="s">
        <v>169</v>
      </c>
      <c r="J31" s="21" t="s">
        <v>168</v>
      </c>
      <c r="K31" s="21" t="s">
        <v>115</v>
      </c>
      <c r="L31" s="21" t="str">
        <f t="shared" si="21"/>
        <v>Швеллер 30У L=870мм 1шт;</v>
      </c>
      <c r="M31" s="20" t="s">
        <v>170</v>
      </c>
    </row>
    <row r="32" spans="1:13" ht="15" customHeight="1" x14ac:dyDescent="0.25">
      <c r="A32" s="8" t="s">
        <v>33</v>
      </c>
      <c r="B32" s="65" t="s">
        <v>51</v>
      </c>
      <c r="C32" s="36">
        <v>2200</v>
      </c>
      <c r="D32" s="31">
        <v>2</v>
      </c>
      <c r="E32" s="16">
        <f t="shared" si="13"/>
        <v>4.4000000000000004</v>
      </c>
      <c r="F32" s="9">
        <v>31.8</v>
      </c>
      <c r="G32" s="16">
        <f t="shared" si="14"/>
        <v>139.92000000000002</v>
      </c>
      <c r="H32" s="8"/>
      <c r="I32" s="68" t="s">
        <v>169</v>
      </c>
      <c r="J32" s="21" t="s">
        <v>168</v>
      </c>
      <c r="K32" s="21" t="s">
        <v>115</v>
      </c>
      <c r="L32" s="21" t="str">
        <f t="shared" si="21"/>
        <v>Швеллер 30У L=2200мм 2шт;</v>
      </c>
      <c r="M32" s="20" t="s">
        <v>170</v>
      </c>
    </row>
    <row r="33" spans="1:13" ht="15" customHeight="1" x14ac:dyDescent="0.25">
      <c r="A33" s="8" t="s">
        <v>33</v>
      </c>
      <c r="B33" s="65" t="s">
        <v>51</v>
      </c>
      <c r="C33" s="36">
        <v>1820</v>
      </c>
      <c r="D33" s="31">
        <v>1</v>
      </c>
      <c r="E33" s="16">
        <f t="shared" si="13"/>
        <v>1.82</v>
      </c>
      <c r="F33" s="9">
        <v>31.8</v>
      </c>
      <c r="G33" s="16">
        <f t="shared" si="14"/>
        <v>57.876000000000005</v>
      </c>
      <c r="H33" s="18"/>
      <c r="I33" s="68" t="s">
        <v>169</v>
      </c>
      <c r="J33" s="21" t="s">
        <v>168</v>
      </c>
      <c r="K33" s="21" t="s">
        <v>115</v>
      </c>
      <c r="L33" s="21" t="str">
        <f t="shared" si="21"/>
        <v>Швеллер 30У L=1820мм 1шт;</v>
      </c>
      <c r="M33" s="20" t="s">
        <v>170</v>
      </c>
    </row>
    <row r="34" spans="1:13" s="21" customFormat="1" ht="15" customHeight="1" x14ac:dyDescent="0.25">
      <c r="A34" s="31" t="s">
        <v>33</v>
      </c>
      <c r="B34" s="65" t="s">
        <v>51</v>
      </c>
      <c r="C34" s="36">
        <v>2700</v>
      </c>
      <c r="D34" s="31">
        <v>1</v>
      </c>
      <c r="E34" s="33">
        <f t="shared" ref="E34" si="36">IF(C34="","",C34*D34/1000)</f>
        <v>2.7</v>
      </c>
      <c r="F34" s="32">
        <v>31.8</v>
      </c>
      <c r="G34" s="33">
        <f t="shared" ref="G34" si="37">IF(E34="","",E34*F34)</f>
        <v>85.860000000000014</v>
      </c>
      <c r="H34" s="35"/>
      <c r="I34" s="68" t="s">
        <v>169</v>
      </c>
      <c r="J34" s="21" t="s">
        <v>168</v>
      </c>
      <c r="K34" s="21" t="s">
        <v>115</v>
      </c>
      <c r="L34" s="21" t="str">
        <f t="shared" si="21"/>
        <v>Швеллер 30У L=2700мм 1шт;</v>
      </c>
      <c r="M34" s="20" t="s">
        <v>170</v>
      </c>
    </row>
    <row r="35" spans="1:13" s="21" customFormat="1" ht="15" customHeight="1" x14ac:dyDescent="0.25">
      <c r="A35" s="31" t="s">
        <v>33</v>
      </c>
      <c r="B35" s="65" t="s">
        <v>51</v>
      </c>
      <c r="C35" s="36">
        <v>1020</v>
      </c>
      <c r="D35" s="31">
        <v>1</v>
      </c>
      <c r="E35" s="33">
        <f t="shared" ref="E35:E38" si="38">IF(C35="","",C35*D35/1000)</f>
        <v>1.02</v>
      </c>
      <c r="F35" s="32">
        <v>31.8</v>
      </c>
      <c r="G35" s="33">
        <f t="shared" ref="G35:G38" si="39">IF(E35="","",E35*F35)</f>
        <v>32.436</v>
      </c>
      <c r="H35" s="35"/>
      <c r="I35" s="68" t="s">
        <v>169</v>
      </c>
      <c r="J35" s="21" t="s">
        <v>168</v>
      </c>
      <c r="K35" s="21" t="s">
        <v>115</v>
      </c>
      <c r="L35" s="21" t="str">
        <f t="shared" si="21"/>
        <v>Швеллер 30У L=1020мм 1шт;</v>
      </c>
      <c r="M35" s="20" t="s">
        <v>170</v>
      </c>
    </row>
    <row r="36" spans="1:13" s="21" customFormat="1" ht="15" customHeight="1" x14ac:dyDescent="0.25">
      <c r="A36" s="31" t="s">
        <v>33</v>
      </c>
      <c r="B36" s="65" t="s">
        <v>136</v>
      </c>
      <c r="C36" s="36">
        <v>3130</v>
      </c>
      <c r="D36" s="31">
        <v>1</v>
      </c>
      <c r="E36" s="33">
        <f t="shared" ref="E36" si="40">IF(C36="","",C36*D36/1000)</f>
        <v>3.13</v>
      </c>
      <c r="F36" s="32">
        <v>48.3</v>
      </c>
      <c r="G36" s="33">
        <f t="shared" ref="G36" si="41">IF(E36="","",E36*F36)</f>
        <v>151.17899999999997</v>
      </c>
      <c r="H36" s="35"/>
      <c r="I36" s="68" t="s">
        <v>169</v>
      </c>
      <c r="J36" s="21" t="s">
        <v>168</v>
      </c>
      <c r="K36" s="21" t="s">
        <v>115</v>
      </c>
      <c r="L36" s="21" t="str">
        <f t="shared" si="21"/>
        <v>Швеллер 40У L=3130мм 1шт;</v>
      </c>
      <c r="M36" s="20" t="s">
        <v>170</v>
      </c>
    </row>
    <row r="37" spans="1:13" s="21" customFormat="1" ht="15" customHeight="1" x14ac:dyDescent="0.25">
      <c r="A37" s="31" t="s">
        <v>33</v>
      </c>
      <c r="B37" s="65" t="s">
        <v>136</v>
      </c>
      <c r="C37" s="36">
        <v>6540</v>
      </c>
      <c r="D37" s="31">
        <v>1</v>
      </c>
      <c r="E37" s="33">
        <f t="shared" si="38"/>
        <v>6.54</v>
      </c>
      <c r="F37" s="32">
        <v>48.3</v>
      </c>
      <c r="G37" s="33">
        <f t="shared" si="39"/>
        <v>315.88200000000001</v>
      </c>
      <c r="H37" s="35"/>
      <c r="I37" s="68" t="s">
        <v>169</v>
      </c>
      <c r="J37" s="21" t="s">
        <v>168</v>
      </c>
      <c r="K37" s="21" t="s">
        <v>115</v>
      </c>
      <c r="L37" s="21" t="str">
        <f t="shared" si="21"/>
        <v>Швеллер 40У L=6540мм 1шт;</v>
      </c>
      <c r="M37" s="20" t="s">
        <v>170</v>
      </c>
    </row>
    <row r="38" spans="1:13" s="21" customFormat="1" ht="15" customHeight="1" x14ac:dyDescent="0.25">
      <c r="A38" s="31" t="s">
        <v>33</v>
      </c>
      <c r="B38" s="65" t="s">
        <v>138</v>
      </c>
      <c r="C38" s="36">
        <v>800</v>
      </c>
      <c r="D38" s="31">
        <v>1</v>
      </c>
      <c r="E38" s="33">
        <f t="shared" si="38"/>
        <v>0.8</v>
      </c>
      <c r="F38" s="32">
        <v>6.28</v>
      </c>
      <c r="G38" s="33">
        <f t="shared" si="39"/>
        <v>5.0240000000000009</v>
      </c>
      <c r="H38" s="31"/>
      <c r="I38" s="68" t="s">
        <v>169</v>
      </c>
      <c r="J38" s="21" t="s">
        <v>168</v>
      </c>
      <c r="K38" s="21" t="s">
        <v>115</v>
      </c>
      <c r="L38" s="21" t="str">
        <f t="shared" si="21"/>
        <v>Швеллер 90х40х5 L=800мм 1шт;</v>
      </c>
      <c r="M38" s="20" t="s">
        <v>170</v>
      </c>
    </row>
    <row r="39" spans="1:13" s="21" customFormat="1" ht="15" customHeight="1" x14ac:dyDescent="0.25">
      <c r="A39" s="31" t="s">
        <v>33</v>
      </c>
      <c r="B39" s="65" t="s">
        <v>76</v>
      </c>
      <c r="C39" s="36">
        <v>12000</v>
      </c>
      <c r="D39" s="31">
        <v>1</v>
      </c>
      <c r="E39" s="33">
        <f t="shared" ref="E39" si="42">IF(C39="","",C39*D39/1000)</f>
        <v>12</v>
      </c>
      <c r="F39" s="32">
        <v>10</v>
      </c>
      <c r="G39" s="33">
        <f t="shared" ref="G39" si="43">IF(E39="","",E39*F39)</f>
        <v>120</v>
      </c>
      <c r="H39" s="31"/>
      <c r="I39" s="68" t="s">
        <v>169</v>
      </c>
      <c r="J39" s="21" t="s">
        <v>168</v>
      </c>
      <c r="K39" s="21" t="s">
        <v>115</v>
      </c>
      <c r="L39" s="21" t="str">
        <f t="shared" si="21"/>
        <v>Швеллер 160х80х4 L=12000мм 1шт;</v>
      </c>
      <c r="M39" s="20" t="s">
        <v>170</v>
      </c>
    </row>
    <row r="40" spans="1:13" s="21" customFormat="1" ht="15" customHeight="1" x14ac:dyDescent="0.25">
      <c r="A40" s="31" t="s">
        <v>33</v>
      </c>
      <c r="B40" s="65" t="s">
        <v>76</v>
      </c>
      <c r="C40" s="36">
        <v>10530</v>
      </c>
      <c r="D40" s="31">
        <v>1</v>
      </c>
      <c r="E40" s="33">
        <f t="shared" ref="E40" si="44">IF(C40="","",C40*D40/1000)</f>
        <v>10.53</v>
      </c>
      <c r="F40" s="32">
        <v>10</v>
      </c>
      <c r="G40" s="33">
        <f t="shared" ref="G40" si="45">IF(E40="","",E40*F40)</f>
        <v>105.3</v>
      </c>
      <c r="H40" s="31"/>
      <c r="I40" s="68" t="s">
        <v>169</v>
      </c>
      <c r="J40" s="21" t="s">
        <v>168</v>
      </c>
      <c r="K40" s="21" t="s">
        <v>115</v>
      </c>
      <c r="L40" s="21" t="str">
        <f t="shared" si="21"/>
        <v>Швеллер 160х80х4 L=10530мм 1шт;</v>
      </c>
      <c r="M40" s="20" t="s">
        <v>170</v>
      </c>
    </row>
    <row r="41" spans="1:13" ht="15" customHeight="1" x14ac:dyDescent="0.25">
      <c r="A41" s="8" t="s">
        <v>33</v>
      </c>
      <c r="B41" s="65" t="s">
        <v>76</v>
      </c>
      <c r="C41" s="36">
        <v>4453</v>
      </c>
      <c r="D41" s="31">
        <v>1</v>
      </c>
      <c r="E41" s="16">
        <f t="shared" si="13"/>
        <v>4.4530000000000003</v>
      </c>
      <c r="F41" s="9">
        <v>11.875</v>
      </c>
      <c r="G41" s="16">
        <f t="shared" si="14"/>
        <v>52.879375000000003</v>
      </c>
      <c r="H41" s="8"/>
      <c r="I41" s="68" t="s">
        <v>169</v>
      </c>
      <c r="J41" s="21" t="s">
        <v>168</v>
      </c>
      <c r="K41" s="21" t="s">
        <v>115</v>
      </c>
      <c r="L41" s="21" t="str">
        <f t="shared" si="21"/>
        <v>Швеллер 160х80х4 L=4453мм 1шт;</v>
      </c>
      <c r="M41" s="20" t="s">
        <v>170</v>
      </c>
    </row>
    <row r="42" spans="1:13" s="21" customFormat="1" ht="15" customHeight="1" x14ac:dyDescent="0.25">
      <c r="A42" s="31" t="s">
        <v>33</v>
      </c>
      <c r="B42" s="65" t="s">
        <v>76</v>
      </c>
      <c r="C42" s="36">
        <v>2000</v>
      </c>
      <c r="D42" s="31">
        <v>2</v>
      </c>
      <c r="E42" s="33">
        <f t="shared" ref="E42" si="46">IF(C42="","",C42*D42/1000)</f>
        <v>4</v>
      </c>
      <c r="F42" s="32">
        <v>11.875</v>
      </c>
      <c r="G42" s="33">
        <f t="shared" ref="G42" si="47">IF(E42="","",E42*F42)</f>
        <v>47.5</v>
      </c>
      <c r="H42" s="31"/>
      <c r="I42" s="68" t="s">
        <v>169</v>
      </c>
      <c r="J42" s="21" t="s">
        <v>168</v>
      </c>
      <c r="K42" s="21" t="s">
        <v>115</v>
      </c>
      <c r="L42" s="21" t="str">
        <f t="shared" si="21"/>
        <v>Швеллер 160х80х4 L=2000мм 2шт;</v>
      </c>
      <c r="M42" s="20" t="s">
        <v>170</v>
      </c>
    </row>
    <row r="43" spans="1:13" ht="15" customHeight="1" x14ac:dyDescent="0.25">
      <c r="A43" s="8" t="s">
        <v>33</v>
      </c>
      <c r="B43" s="65" t="s">
        <v>34</v>
      </c>
      <c r="C43" s="36">
        <v>4620</v>
      </c>
      <c r="D43" s="31">
        <v>1</v>
      </c>
      <c r="E43" s="16">
        <f t="shared" ref="E43:E49" si="48">IF(C43="","",C43*D43/1000)</f>
        <v>4.62</v>
      </c>
      <c r="F43" s="9">
        <v>7.07</v>
      </c>
      <c r="G43" s="16">
        <f t="shared" ref="G43:G49" si="49">IF(E43="","",E43*F43)</f>
        <v>32.663400000000003</v>
      </c>
      <c r="H43" s="8"/>
      <c r="I43" s="68" t="s">
        <v>169</v>
      </c>
      <c r="J43" s="21" t="s">
        <v>168</v>
      </c>
      <c r="K43" s="21" t="s">
        <v>115</v>
      </c>
      <c r="L43" s="21" t="str">
        <f t="shared" si="21"/>
        <v>Швеллер 120х60х4 L=4620мм 1шт;</v>
      </c>
      <c r="M43" s="20" t="s">
        <v>170</v>
      </c>
    </row>
    <row r="44" spans="1:13" s="21" customFormat="1" ht="15" customHeight="1" x14ac:dyDescent="0.25">
      <c r="A44" s="31" t="s">
        <v>33</v>
      </c>
      <c r="B44" s="65" t="s">
        <v>34</v>
      </c>
      <c r="C44" s="36">
        <v>5300</v>
      </c>
      <c r="D44" s="31">
        <v>1</v>
      </c>
      <c r="E44" s="33">
        <f t="shared" si="48"/>
        <v>5.3</v>
      </c>
      <c r="F44" s="32">
        <v>7.07</v>
      </c>
      <c r="G44" s="33">
        <f t="shared" si="49"/>
        <v>37.471000000000004</v>
      </c>
      <c r="H44" s="31"/>
      <c r="I44" s="68" t="s">
        <v>169</v>
      </c>
      <c r="J44" s="21" t="s">
        <v>168</v>
      </c>
      <c r="K44" s="21" t="s">
        <v>115</v>
      </c>
      <c r="L44" s="21" t="str">
        <f t="shared" si="21"/>
        <v>Швеллер 120х60х4 L=5300мм 1шт;</v>
      </c>
      <c r="M44" s="20" t="s">
        <v>170</v>
      </c>
    </row>
    <row r="45" spans="1:13" s="21" customFormat="1" ht="15" customHeight="1" x14ac:dyDescent="0.25">
      <c r="A45" s="31" t="s">
        <v>33</v>
      </c>
      <c r="B45" s="65" t="s">
        <v>137</v>
      </c>
      <c r="C45" s="36">
        <v>5800</v>
      </c>
      <c r="D45" s="31">
        <v>2</v>
      </c>
      <c r="E45" s="33">
        <f t="shared" si="48"/>
        <v>11.6</v>
      </c>
      <c r="F45" s="32">
        <v>14.96</v>
      </c>
      <c r="G45" s="33">
        <f t="shared" si="49"/>
        <v>173.536</v>
      </c>
      <c r="H45" s="31"/>
      <c r="I45" s="68" t="s">
        <v>169</v>
      </c>
      <c r="J45" s="21" t="s">
        <v>168</v>
      </c>
      <c r="K45" s="21" t="s">
        <v>115</v>
      </c>
      <c r="L45" s="21" t="str">
        <f t="shared" si="21"/>
        <v>Швеллер 180х80х6 L=5800мм 2шт;</v>
      </c>
      <c r="M45" s="20" t="s">
        <v>170</v>
      </c>
    </row>
    <row r="46" spans="1:13" s="21" customFormat="1" ht="15" customHeight="1" x14ac:dyDescent="0.25">
      <c r="A46" s="31" t="s">
        <v>33</v>
      </c>
      <c r="B46" s="65" t="s">
        <v>35</v>
      </c>
      <c r="C46" s="36">
        <v>1450</v>
      </c>
      <c r="D46" s="31">
        <v>1</v>
      </c>
      <c r="E46" s="33">
        <f t="shared" si="48"/>
        <v>1.45</v>
      </c>
      <c r="F46" s="32">
        <v>17.79</v>
      </c>
      <c r="G46" s="33">
        <f t="shared" si="49"/>
        <v>25.795499999999997</v>
      </c>
      <c r="H46" s="35"/>
      <c r="I46" s="68" t="s">
        <v>169</v>
      </c>
      <c r="J46" s="21" t="s">
        <v>168</v>
      </c>
      <c r="K46" s="21" t="s">
        <v>115</v>
      </c>
      <c r="L46" s="21" t="str">
        <f t="shared" si="21"/>
        <v>Швеллер 200х100х6 L=1450мм 1шт;</v>
      </c>
      <c r="M46" s="20" t="s">
        <v>170</v>
      </c>
    </row>
    <row r="47" spans="1:13" s="21" customFormat="1" ht="15" customHeight="1" x14ac:dyDescent="0.25">
      <c r="A47" s="31" t="s">
        <v>33</v>
      </c>
      <c r="B47" s="65" t="s">
        <v>35</v>
      </c>
      <c r="C47" s="36">
        <v>5390</v>
      </c>
      <c r="D47" s="31">
        <v>1</v>
      </c>
      <c r="E47" s="33">
        <f t="shared" si="48"/>
        <v>5.39</v>
      </c>
      <c r="F47" s="32">
        <v>17.79</v>
      </c>
      <c r="G47" s="33">
        <f t="shared" si="49"/>
        <v>95.888099999999994</v>
      </c>
      <c r="H47" s="35"/>
      <c r="I47" s="68" t="s">
        <v>169</v>
      </c>
      <c r="J47" s="21" t="s">
        <v>168</v>
      </c>
      <c r="K47" s="21" t="s">
        <v>115</v>
      </c>
      <c r="L47" s="21" t="str">
        <f t="shared" si="21"/>
        <v>Швеллер 200х100х6 L=5390мм 1шт;</v>
      </c>
      <c r="M47" s="20" t="s">
        <v>170</v>
      </c>
    </row>
    <row r="48" spans="1:13" s="21" customFormat="1" ht="15" customHeight="1" x14ac:dyDescent="0.25">
      <c r="A48" s="31" t="s">
        <v>33</v>
      </c>
      <c r="B48" s="65" t="s">
        <v>35</v>
      </c>
      <c r="C48" s="36">
        <v>5990</v>
      </c>
      <c r="D48" s="31">
        <v>1</v>
      </c>
      <c r="E48" s="33">
        <f t="shared" si="48"/>
        <v>5.99</v>
      </c>
      <c r="F48" s="32">
        <v>17.79</v>
      </c>
      <c r="G48" s="33">
        <f t="shared" si="49"/>
        <v>106.5621</v>
      </c>
      <c r="H48" s="35"/>
      <c r="I48" s="68" t="s">
        <v>169</v>
      </c>
      <c r="J48" s="21" t="s">
        <v>168</v>
      </c>
      <c r="K48" s="21" t="s">
        <v>115</v>
      </c>
      <c r="L48" s="21" t="str">
        <f t="shared" si="21"/>
        <v>Швеллер 200х100х6 L=5990мм 1шт;</v>
      </c>
      <c r="M48" s="20" t="s">
        <v>170</v>
      </c>
    </row>
    <row r="49" spans="1:13" ht="15" customHeight="1" x14ac:dyDescent="0.25">
      <c r="A49" s="8" t="s">
        <v>33</v>
      </c>
      <c r="B49" s="65" t="s">
        <v>35</v>
      </c>
      <c r="C49" s="36">
        <v>6000</v>
      </c>
      <c r="D49" s="31">
        <v>3</v>
      </c>
      <c r="E49" s="16">
        <f t="shared" si="48"/>
        <v>18</v>
      </c>
      <c r="F49" s="9">
        <v>17.79</v>
      </c>
      <c r="G49" s="16">
        <f t="shared" si="49"/>
        <v>320.21999999999997</v>
      </c>
      <c r="H49" s="18"/>
      <c r="I49" s="68" t="s">
        <v>169</v>
      </c>
      <c r="J49" s="21" t="s">
        <v>168</v>
      </c>
      <c r="K49" s="21" t="s">
        <v>115</v>
      </c>
      <c r="L49" s="21" t="str">
        <f t="shared" si="21"/>
        <v>Швеллер 200х100х6 L=6000мм 3шт;</v>
      </c>
      <c r="M49" s="20" t="s">
        <v>170</v>
      </c>
    </row>
    <row r="95" spans="3:4" s="3" customFormat="1" x14ac:dyDescent="0.25">
      <c r="C95" s="20"/>
      <c r="D95" s="20"/>
    </row>
    <row r="96" spans="3:4" s="3" customFormat="1" x14ac:dyDescent="0.25">
      <c r="C96" s="20"/>
      <c r="D96" s="20"/>
    </row>
    <row r="97" spans="3:4" s="3" customFormat="1" x14ac:dyDescent="0.25">
      <c r="C97" s="20"/>
      <c r="D97" s="20"/>
    </row>
    <row r="98" spans="3:4" s="3" customFormat="1" x14ac:dyDescent="0.25">
      <c r="C98" s="20"/>
      <c r="D98" s="20"/>
    </row>
    <row r="99" spans="3:4" s="3" customFormat="1" x14ac:dyDescent="0.25">
      <c r="C99" s="20"/>
      <c r="D99" s="20"/>
    </row>
    <row r="100" spans="3:4" s="3" customFormat="1" x14ac:dyDescent="0.25">
      <c r="C100" s="20"/>
      <c r="D100" s="20"/>
    </row>
    <row r="101" spans="3:4" s="3" customFormat="1" x14ac:dyDescent="0.25">
      <c r="C101" s="20"/>
      <c r="D101" s="20"/>
    </row>
    <row r="102" spans="3:4" s="3" customFormat="1" x14ac:dyDescent="0.25">
      <c r="C102" s="20"/>
      <c r="D102" s="20"/>
    </row>
  </sheetData>
  <autoFilter ref="A2:H49"/>
  <sortState ref="C6:D24">
    <sortCondition ref="C6"/>
  </sortState>
  <mergeCells count="1">
    <mergeCell ref="A1:G1"/>
  </mergeCells>
  <pageMargins left="0.7" right="0.7" top="0.75" bottom="0.75" header="0.3" footer="0.3"/>
  <pageSetup paperSize="9" scale="8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abSelected="1" workbookViewId="0">
      <pane ySplit="2" topLeftCell="A3" activePane="bottomLeft" state="frozen"/>
      <selection pane="bottomLeft" activeCell="O40" sqref="O40"/>
    </sheetView>
  </sheetViews>
  <sheetFormatPr defaultRowHeight="15" x14ac:dyDescent="0.25"/>
  <cols>
    <col min="1" max="1" width="16" style="20" bestFit="1" customWidth="1"/>
    <col min="2" max="2" width="10.5703125" style="20" bestFit="1" customWidth="1"/>
    <col min="3" max="3" width="10.5703125" style="20" customWidth="1"/>
    <col min="4" max="4" width="10" style="20" bestFit="1" customWidth="1"/>
    <col min="5" max="5" width="10.140625" style="20" bestFit="1" customWidth="1"/>
    <col min="6" max="6" width="15.28515625" style="20" bestFit="1" customWidth="1"/>
    <col min="7" max="7" width="10.7109375" style="20" customWidth="1"/>
    <col min="8" max="8" width="10.28515625" style="20" customWidth="1"/>
    <col min="9" max="9" width="11.42578125" style="20" customWidth="1"/>
    <col min="10" max="10" width="10.140625" style="19" hidden="1" customWidth="1"/>
    <col min="11" max="12" width="0" style="19" hidden="1" customWidth="1"/>
    <col min="13" max="13" width="30.140625" style="19" customWidth="1"/>
    <col min="14" max="14" width="0" style="19" hidden="1" customWidth="1"/>
    <col min="15" max="16384" width="9.140625" style="19"/>
  </cols>
  <sheetData>
    <row r="1" spans="1:14" ht="13.5" customHeight="1" x14ac:dyDescent="0.25">
      <c r="A1" s="70" t="s">
        <v>164</v>
      </c>
      <c r="B1" s="70"/>
      <c r="C1" s="70"/>
      <c r="D1" s="70"/>
      <c r="E1" s="70"/>
      <c r="F1" s="70"/>
      <c r="G1" s="70"/>
      <c r="H1" s="70"/>
      <c r="I1" s="25"/>
    </row>
    <row r="2" spans="1:14" s="20" customFormat="1" ht="40.5" customHeight="1" x14ac:dyDescent="0.25">
      <c r="A2" s="51" t="s">
        <v>12</v>
      </c>
      <c r="B2" s="51" t="s">
        <v>13</v>
      </c>
      <c r="C2" s="51" t="s">
        <v>8</v>
      </c>
      <c r="D2" s="51" t="s">
        <v>2</v>
      </c>
      <c r="E2" s="51" t="s">
        <v>21</v>
      </c>
      <c r="F2" s="51" t="s">
        <v>22</v>
      </c>
      <c r="G2" s="51" t="s">
        <v>23</v>
      </c>
      <c r="H2" s="51" t="s">
        <v>24</v>
      </c>
      <c r="I2" s="51"/>
    </row>
    <row r="3" spans="1:14" s="29" customFormat="1" ht="60" x14ac:dyDescent="0.25">
      <c r="A3" s="52" t="s">
        <v>87</v>
      </c>
      <c r="B3" s="65">
        <v>75</v>
      </c>
      <c r="C3" s="53" t="s">
        <v>90</v>
      </c>
      <c r="D3" s="36">
        <v>220</v>
      </c>
      <c r="E3" s="31">
        <v>1</v>
      </c>
      <c r="F3" s="33">
        <f t="shared" ref="F3:F4" si="0">IF(D3="","",D3*E3/1000)</f>
        <v>0.22</v>
      </c>
      <c r="G3" s="32">
        <v>33.639000000000003</v>
      </c>
      <c r="H3" s="33">
        <f t="shared" ref="H3:H26" si="1">IF(F3="","",F3*G3)</f>
        <v>7.4005800000000006</v>
      </c>
      <c r="I3" s="35"/>
      <c r="J3" s="68" t="s">
        <v>169</v>
      </c>
      <c r="K3" s="21" t="s">
        <v>168</v>
      </c>
      <c r="L3" s="21" t="s">
        <v>115</v>
      </c>
      <c r="M3" s="21" t="str">
        <f>CONCATENATE(A3,B3,"-",C3,"-",J3, D3,K3,"-",E3,L3,N3)</f>
        <v>Круг75-20Х13-L=220мм-1шт;;;</v>
      </c>
      <c r="N3" s="21" t="s">
        <v>177</v>
      </c>
    </row>
    <row r="4" spans="1:14" s="29" customFormat="1" x14ac:dyDescent="0.25">
      <c r="A4" s="52" t="s">
        <v>87</v>
      </c>
      <c r="B4" s="65">
        <v>115</v>
      </c>
      <c r="C4" s="53" t="s">
        <v>91</v>
      </c>
      <c r="D4" s="36">
        <v>140</v>
      </c>
      <c r="E4" s="31">
        <v>1</v>
      </c>
      <c r="F4" s="33">
        <f t="shared" si="0"/>
        <v>0.14000000000000001</v>
      </c>
      <c r="G4" s="32">
        <v>81.540000000000006</v>
      </c>
      <c r="H4" s="33">
        <f t="shared" si="1"/>
        <v>11.415600000000001</v>
      </c>
      <c r="I4" s="35"/>
      <c r="J4" s="68" t="s">
        <v>169</v>
      </c>
      <c r="K4" s="21" t="s">
        <v>168</v>
      </c>
      <c r="L4" s="21" t="s">
        <v>115</v>
      </c>
      <c r="M4" s="21" t="str">
        <f t="shared" ref="M4:M33" si="2">CONCATENATE(A4,B4,"-",C4,"-",J4, D4,K4,"-",E4,L4,N4)</f>
        <v>Круг115-12Х2Н4А-L=140мм-1шт;;;</v>
      </c>
      <c r="N4" s="21" t="s">
        <v>177</v>
      </c>
    </row>
    <row r="5" spans="1:14" x14ac:dyDescent="0.25">
      <c r="A5" s="52" t="s">
        <v>87</v>
      </c>
      <c r="B5" s="65">
        <v>140</v>
      </c>
      <c r="C5" s="30" t="s">
        <v>88</v>
      </c>
      <c r="D5" s="36">
        <v>1280</v>
      </c>
      <c r="E5" s="31">
        <v>1</v>
      </c>
      <c r="F5" s="33">
        <f t="shared" ref="F5:F59" si="3">IF(D5="","",D5*E5/1000)</f>
        <v>1.28</v>
      </c>
      <c r="G5" s="34">
        <v>120</v>
      </c>
      <c r="H5" s="33">
        <f t="shared" si="1"/>
        <v>153.6</v>
      </c>
      <c r="I5" s="35"/>
      <c r="J5" s="68" t="s">
        <v>169</v>
      </c>
      <c r="K5" s="21" t="s">
        <v>168</v>
      </c>
      <c r="L5" s="21" t="s">
        <v>115</v>
      </c>
      <c r="M5" s="21" t="str">
        <f>CONCATENATE(A5,B5,"-",C5,"-",J5, D5,K5,"-",E5,L5,N5)</f>
        <v>Круг140-ст20-L=1280мм-1шт;;;</v>
      </c>
      <c r="N5" s="21" t="s">
        <v>177</v>
      </c>
    </row>
    <row r="6" spans="1:14" x14ac:dyDescent="0.25">
      <c r="A6" s="52" t="s">
        <v>87</v>
      </c>
      <c r="B6" s="65">
        <v>150</v>
      </c>
      <c r="C6" s="53" t="s">
        <v>60</v>
      </c>
      <c r="D6" s="36">
        <v>35</v>
      </c>
      <c r="E6" s="31">
        <v>1</v>
      </c>
      <c r="F6" s="33">
        <f t="shared" si="3"/>
        <v>3.5000000000000003E-2</v>
      </c>
      <c r="G6" s="34">
        <v>138.72</v>
      </c>
      <c r="H6" s="33">
        <f t="shared" si="1"/>
        <v>4.8552000000000008</v>
      </c>
      <c r="I6" s="35"/>
      <c r="J6" s="68" t="s">
        <v>169</v>
      </c>
      <c r="K6" s="21" t="s">
        <v>168</v>
      </c>
      <c r="L6" s="21" t="s">
        <v>115</v>
      </c>
      <c r="M6" s="21" t="str">
        <f>CONCATENATE(A6,B6,"-",C6,"-",J6, D6,K6,"-",E6,L6,N6)</f>
        <v>Круг150-ст3-L=35мм-1шт;;;</v>
      </c>
      <c r="N6" s="21" t="s">
        <v>177</v>
      </c>
    </row>
    <row r="7" spans="1:14" x14ac:dyDescent="0.25">
      <c r="A7" s="52" t="s">
        <v>87</v>
      </c>
      <c r="B7" s="65">
        <v>150</v>
      </c>
      <c r="C7" s="53" t="s">
        <v>60</v>
      </c>
      <c r="D7" s="36">
        <v>70</v>
      </c>
      <c r="E7" s="31">
        <v>1</v>
      </c>
      <c r="F7" s="33">
        <f t="shared" si="3"/>
        <v>7.0000000000000007E-2</v>
      </c>
      <c r="G7" s="34">
        <v>138.72</v>
      </c>
      <c r="H7" s="33">
        <f t="shared" si="1"/>
        <v>9.7104000000000017</v>
      </c>
      <c r="I7" s="35"/>
      <c r="J7" s="68" t="s">
        <v>169</v>
      </c>
      <c r="K7" s="21" t="s">
        <v>168</v>
      </c>
      <c r="L7" s="21" t="s">
        <v>115</v>
      </c>
      <c r="M7" s="21" t="str">
        <f t="shared" si="2"/>
        <v>Круг150-ст3-L=70мм-1шт;;;</v>
      </c>
      <c r="N7" s="21" t="s">
        <v>177</v>
      </c>
    </row>
    <row r="8" spans="1:14" x14ac:dyDescent="0.25">
      <c r="A8" s="52" t="s">
        <v>87</v>
      </c>
      <c r="B8" s="65">
        <v>160</v>
      </c>
      <c r="C8" s="30" t="s">
        <v>11</v>
      </c>
      <c r="D8" s="36">
        <v>45</v>
      </c>
      <c r="E8" s="31">
        <v>1</v>
      </c>
      <c r="F8" s="33">
        <f t="shared" si="3"/>
        <v>4.4999999999999998E-2</v>
      </c>
      <c r="G8" s="34">
        <v>157.83000000000001</v>
      </c>
      <c r="H8" s="33">
        <f t="shared" si="1"/>
        <v>7.1023500000000004</v>
      </c>
      <c r="I8" s="35"/>
      <c r="J8" s="68" t="s">
        <v>169</v>
      </c>
      <c r="K8" s="21" t="s">
        <v>168</v>
      </c>
      <c r="L8" s="21" t="s">
        <v>115</v>
      </c>
      <c r="M8" s="21" t="str">
        <f t="shared" si="2"/>
        <v>Круг160-09Г2С-L=45мм-1шт;;;</v>
      </c>
      <c r="N8" s="21" t="s">
        <v>177</v>
      </c>
    </row>
    <row r="9" spans="1:14" s="29" customFormat="1" x14ac:dyDescent="0.25">
      <c r="A9" s="52" t="s">
        <v>87</v>
      </c>
      <c r="B9" s="65">
        <v>160</v>
      </c>
      <c r="C9" s="30" t="s">
        <v>111</v>
      </c>
      <c r="D9" s="36">
        <v>240</v>
      </c>
      <c r="E9" s="31">
        <v>1</v>
      </c>
      <c r="F9" s="33">
        <f t="shared" si="3"/>
        <v>0.24</v>
      </c>
      <c r="G9" s="32">
        <v>153</v>
      </c>
      <c r="H9" s="33">
        <f t="shared" si="1"/>
        <v>36.72</v>
      </c>
      <c r="I9" s="35"/>
      <c r="J9" s="68" t="s">
        <v>169</v>
      </c>
      <c r="K9" s="21" t="s">
        <v>168</v>
      </c>
      <c r="L9" s="21" t="s">
        <v>115</v>
      </c>
      <c r="M9" s="21" t="str">
        <f t="shared" si="2"/>
        <v>Круг160-20Х-L=240мм-1шт;;;</v>
      </c>
      <c r="N9" s="21" t="s">
        <v>177</v>
      </c>
    </row>
    <row r="10" spans="1:14" s="29" customFormat="1" x14ac:dyDescent="0.25">
      <c r="A10" s="52" t="s">
        <v>87</v>
      </c>
      <c r="B10" s="65">
        <v>160</v>
      </c>
      <c r="C10" s="30" t="s">
        <v>111</v>
      </c>
      <c r="D10" s="36">
        <v>660</v>
      </c>
      <c r="E10" s="31">
        <v>1</v>
      </c>
      <c r="F10" s="33">
        <f t="shared" si="3"/>
        <v>0.66</v>
      </c>
      <c r="G10" s="32">
        <v>153</v>
      </c>
      <c r="H10" s="33">
        <f t="shared" si="1"/>
        <v>100.98</v>
      </c>
      <c r="I10" s="35"/>
      <c r="J10" s="68" t="s">
        <v>169</v>
      </c>
      <c r="K10" s="21" t="s">
        <v>168</v>
      </c>
      <c r="L10" s="21" t="s">
        <v>115</v>
      </c>
      <c r="M10" s="21" t="str">
        <f t="shared" si="2"/>
        <v>Круг160-20Х-L=660мм-1шт;</v>
      </c>
      <c r="N10" s="21" t="s">
        <v>170</v>
      </c>
    </row>
    <row r="11" spans="1:14" s="29" customFormat="1" x14ac:dyDescent="0.25">
      <c r="A11" s="52" t="s">
        <v>87</v>
      </c>
      <c r="B11" s="65">
        <v>160</v>
      </c>
      <c r="C11" s="30" t="s">
        <v>111</v>
      </c>
      <c r="D11" s="36">
        <v>720</v>
      </c>
      <c r="E11" s="31">
        <v>3</v>
      </c>
      <c r="F11" s="33">
        <f t="shared" ref="F11" si="4">IF(D11="","",D11*E11/1000)</f>
        <v>2.16</v>
      </c>
      <c r="G11" s="32">
        <v>153</v>
      </c>
      <c r="H11" s="33">
        <f t="shared" ref="H11" si="5">IF(F11="","",F11*G11)</f>
        <v>330.48</v>
      </c>
      <c r="I11" s="35"/>
      <c r="J11" s="68" t="s">
        <v>169</v>
      </c>
      <c r="K11" s="21" t="s">
        <v>168</v>
      </c>
      <c r="L11" s="21" t="s">
        <v>115</v>
      </c>
      <c r="M11" s="21" t="str">
        <f t="shared" si="2"/>
        <v>Круг160-20Х-L=720мм-3шт;</v>
      </c>
      <c r="N11" s="21" t="s">
        <v>170</v>
      </c>
    </row>
    <row r="12" spans="1:14" s="29" customFormat="1" x14ac:dyDescent="0.25">
      <c r="A12" s="52" t="s">
        <v>87</v>
      </c>
      <c r="B12" s="65">
        <v>160</v>
      </c>
      <c r="C12" s="30" t="s">
        <v>111</v>
      </c>
      <c r="D12" s="36">
        <v>750</v>
      </c>
      <c r="E12" s="31">
        <v>3</v>
      </c>
      <c r="F12" s="33">
        <f t="shared" ref="F12:F13" si="6">IF(D12="","",D12*E12/1000)</f>
        <v>2.25</v>
      </c>
      <c r="G12" s="32">
        <v>153</v>
      </c>
      <c r="H12" s="33">
        <f t="shared" ref="H12:H13" si="7">IF(F12="","",F12*G12)</f>
        <v>344.25</v>
      </c>
      <c r="I12" s="35"/>
      <c r="J12" s="68" t="s">
        <v>169</v>
      </c>
      <c r="K12" s="21" t="s">
        <v>168</v>
      </c>
      <c r="L12" s="21" t="s">
        <v>115</v>
      </c>
      <c r="M12" s="21" t="str">
        <f t="shared" si="2"/>
        <v>Круг160-20Х-L=750мм-3шт;</v>
      </c>
      <c r="N12" s="21" t="s">
        <v>170</v>
      </c>
    </row>
    <row r="13" spans="1:14" s="29" customFormat="1" x14ac:dyDescent="0.25">
      <c r="A13" s="52" t="s">
        <v>87</v>
      </c>
      <c r="B13" s="65">
        <v>160</v>
      </c>
      <c r="C13" s="30" t="s">
        <v>111</v>
      </c>
      <c r="D13" s="36">
        <v>760</v>
      </c>
      <c r="E13" s="31">
        <v>2</v>
      </c>
      <c r="F13" s="33">
        <f t="shared" si="6"/>
        <v>1.52</v>
      </c>
      <c r="G13" s="32">
        <v>153</v>
      </c>
      <c r="H13" s="33">
        <f t="shared" si="7"/>
        <v>232.56</v>
      </c>
      <c r="I13" s="35"/>
      <c r="J13" s="68" t="s">
        <v>169</v>
      </c>
      <c r="K13" s="21" t="s">
        <v>168</v>
      </c>
      <c r="L13" s="21" t="s">
        <v>115</v>
      </c>
      <c r="M13" s="21" t="str">
        <f t="shared" si="2"/>
        <v>Круг160-20Х-L=760мм-2шт;</v>
      </c>
      <c r="N13" s="21" t="s">
        <v>170</v>
      </c>
    </row>
    <row r="14" spans="1:14" s="29" customFormat="1" x14ac:dyDescent="0.25">
      <c r="A14" s="52" t="s">
        <v>87</v>
      </c>
      <c r="B14" s="65">
        <v>160</v>
      </c>
      <c r="C14" s="30" t="s">
        <v>111</v>
      </c>
      <c r="D14" s="36">
        <v>770</v>
      </c>
      <c r="E14" s="31">
        <v>1</v>
      </c>
      <c r="F14" s="33">
        <f t="shared" si="3"/>
        <v>0.77</v>
      </c>
      <c r="G14" s="32">
        <v>153</v>
      </c>
      <c r="H14" s="33">
        <f t="shared" si="1"/>
        <v>117.81</v>
      </c>
      <c r="I14" s="35"/>
      <c r="J14" s="68" t="s">
        <v>169</v>
      </c>
      <c r="K14" s="21" t="s">
        <v>168</v>
      </c>
      <c r="L14" s="21" t="s">
        <v>115</v>
      </c>
      <c r="M14" s="21" t="str">
        <f t="shared" si="2"/>
        <v>Круг160-20Х-L=770мм-1шт;</v>
      </c>
      <c r="N14" s="21" t="s">
        <v>170</v>
      </c>
    </row>
    <row r="15" spans="1:14" s="29" customFormat="1" x14ac:dyDescent="0.25">
      <c r="A15" s="52" t="s">
        <v>87</v>
      </c>
      <c r="B15" s="65">
        <v>160</v>
      </c>
      <c r="C15" s="30" t="s">
        <v>90</v>
      </c>
      <c r="D15" s="36">
        <v>25</v>
      </c>
      <c r="E15" s="31">
        <v>2</v>
      </c>
      <c r="F15" s="33">
        <f t="shared" si="3"/>
        <v>0.05</v>
      </c>
      <c r="G15" s="32">
        <v>153</v>
      </c>
      <c r="H15" s="33">
        <f t="shared" si="1"/>
        <v>7.65</v>
      </c>
      <c r="I15" s="35"/>
      <c r="J15" s="68" t="s">
        <v>169</v>
      </c>
      <c r="K15" s="21" t="s">
        <v>168</v>
      </c>
      <c r="L15" s="21" t="s">
        <v>115</v>
      </c>
      <c r="M15" s="21" t="str">
        <f t="shared" si="2"/>
        <v>Круг160-20Х13-L=25мм-2шт;</v>
      </c>
      <c r="N15" s="21" t="s">
        <v>170</v>
      </c>
    </row>
    <row r="16" spans="1:14" x14ac:dyDescent="0.25">
      <c r="A16" s="52" t="s">
        <v>87</v>
      </c>
      <c r="B16" s="65">
        <v>160</v>
      </c>
      <c r="C16" s="30" t="s">
        <v>90</v>
      </c>
      <c r="D16" s="36">
        <v>28</v>
      </c>
      <c r="E16" s="31">
        <v>3</v>
      </c>
      <c r="F16" s="33">
        <f t="shared" si="3"/>
        <v>8.4000000000000005E-2</v>
      </c>
      <c r="G16" s="32">
        <v>153</v>
      </c>
      <c r="H16" s="33">
        <f t="shared" si="1"/>
        <v>12.852</v>
      </c>
      <c r="I16" s="35"/>
      <c r="J16" s="68" t="s">
        <v>169</v>
      </c>
      <c r="K16" s="21" t="s">
        <v>168</v>
      </c>
      <c r="L16" s="21" t="s">
        <v>115</v>
      </c>
      <c r="M16" s="21" t="str">
        <f t="shared" si="2"/>
        <v>Круг160-20Х13-L=28мм-3шт;</v>
      </c>
      <c r="N16" s="21" t="s">
        <v>170</v>
      </c>
    </row>
    <row r="17" spans="1:14" x14ac:dyDescent="0.25">
      <c r="A17" s="52" t="s">
        <v>87</v>
      </c>
      <c r="B17" s="65">
        <v>160</v>
      </c>
      <c r="C17" s="30" t="s">
        <v>90</v>
      </c>
      <c r="D17" s="36">
        <v>79</v>
      </c>
      <c r="E17" s="31">
        <v>1</v>
      </c>
      <c r="F17" s="33">
        <f t="shared" si="3"/>
        <v>7.9000000000000001E-2</v>
      </c>
      <c r="G17" s="32">
        <v>153</v>
      </c>
      <c r="H17" s="33">
        <f t="shared" si="1"/>
        <v>12.087</v>
      </c>
      <c r="I17" s="35"/>
      <c r="J17" s="68" t="s">
        <v>169</v>
      </c>
      <c r="K17" s="21" t="s">
        <v>168</v>
      </c>
      <c r="L17" s="21" t="s">
        <v>115</v>
      </c>
      <c r="M17" s="21" t="str">
        <f t="shared" si="2"/>
        <v>Круг160-20Х13-L=79мм-1шт;</v>
      </c>
      <c r="N17" s="21" t="s">
        <v>170</v>
      </c>
    </row>
    <row r="18" spans="1:14" x14ac:dyDescent="0.25">
      <c r="A18" s="52" t="s">
        <v>87</v>
      </c>
      <c r="B18" s="65">
        <v>160</v>
      </c>
      <c r="C18" s="30" t="s">
        <v>90</v>
      </c>
      <c r="D18" s="36">
        <v>380</v>
      </c>
      <c r="E18" s="31">
        <v>2</v>
      </c>
      <c r="F18" s="33">
        <f t="shared" si="3"/>
        <v>0.76</v>
      </c>
      <c r="G18" s="32">
        <v>153</v>
      </c>
      <c r="H18" s="33">
        <f t="shared" si="1"/>
        <v>116.28</v>
      </c>
      <c r="I18" s="35"/>
      <c r="J18" s="68" t="s">
        <v>169</v>
      </c>
      <c r="K18" s="21" t="s">
        <v>168</v>
      </c>
      <c r="L18" s="21" t="s">
        <v>115</v>
      </c>
      <c r="M18" s="21" t="str">
        <f t="shared" si="2"/>
        <v>Круг160-20Х13-L=380мм-2шт;</v>
      </c>
      <c r="N18" s="21" t="s">
        <v>170</v>
      </c>
    </row>
    <row r="19" spans="1:14" x14ac:dyDescent="0.25">
      <c r="A19" s="52" t="s">
        <v>87</v>
      </c>
      <c r="B19" s="65">
        <v>160</v>
      </c>
      <c r="C19" s="30" t="s">
        <v>90</v>
      </c>
      <c r="D19" s="36">
        <v>395</v>
      </c>
      <c r="E19" s="31">
        <v>1</v>
      </c>
      <c r="F19" s="33">
        <f t="shared" si="3"/>
        <v>0.39500000000000002</v>
      </c>
      <c r="G19" s="32">
        <v>153</v>
      </c>
      <c r="H19" s="33">
        <f t="shared" si="1"/>
        <v>60.435000000000002</v>
      </c>
      <c r="I19" s="35"/>
      <c r="J19" s="68" t="s">
        <v>169</v>
      </c>
      <c r="K19" s="21" t="s">
        <v>168</v>
      </c>
      <c r="L19" s="21" t="s">
        <v>115</v>
      </c>
      <c r="M19" s="21" t="str">
        <f t="shared" si="2"/>
        <v>Круг160-20Х13-L=395мм-1шт;</v>
      </c>
      <c r="N19" s="21" t="s">
        <v>170</v>
      </c>
    </row>
    <row r="20" spans="1:14" s="29" customFormat="1" x14ac:dyDescent="0.25">
      <c r="A20" s="52" t="s">
        <v>87</v>
      </c>
      <c r="B20" s="65">
        <v>160</v>
      </c>
      <c r="C20" s="30" t="s">
        <v>90</v>
      </c>
      <c r="D20" s="36">
        <v>415</v>
      </c>
      <c r="E20" s="31">
        <v>1</v>
      </c>
      <c r="F20" s="33">
        <f t="shared" si="3"/>
        <v>0.41499999999999998</v>
      </c>
      <c r="G20" s="32">
        <v>153</v>
      </c>
      <c r="H20" s="33">
        <f t="shared" si="1"/>
        <v>63.494999999999997</v>
      </c>
      <c r="I20" s="35"/>
      <c r="J20" s="68" t="s">
        <v>169</v>
      </c>
      <c r="K20" s="21" t="s">
        <v>168</v>
      </c>
      <c r="L20" s="21" t="s">
        <v>115</v>
      </c>
      <c r="M20" s="21" t="str">
        <f t="shared" si="2"/>
        <v>Круг160-20Х13-L=415мм-1шт;</v>
      </c>
      <c r="N20" s="21" t="s">
        <v>170</v>
      </c>
    </row>
    <row r="21" spans="1:14" x14ac:dyDescent="0.25">
      <c r="A21" s="52" t="s">
        <v>87</v>
      </c>
      <c r="B21" s="65">
        <v>160</v>
      </c>
      <c r="C21" s="30" t="s">
        <v>90</v>
      </c>
      <c r="D21" s="36">
        <v>100</v>
      </c>
      <c r="E21" s="31">
        <v>1</v>
      </c>
      <c r="F21" s="33">
        <f t="shared" si="3"/>
        <v>0.1</v>
      </c>
      <c r="G21" s="32">
        <v>153</v>
      </c>
      <c r="H21" s="33">
        <f t="shared" si="1"/>
        <v>15.3</v>
      </c>
      <c r="I21" s="35"/>
      <c r="J21" s="68" t="s">
        <v>169</v>
      </c>
      <c r="K21" s="21" t="s">
        <v>168</v>
      </c>
      <c r="L21" s="21" t="s">
        <v>115</v>
      </c>
      <c r="M21" s="21" t="str">
        <f t="shared" si="2"/>
        <v>Круг160-20Х13-L=100мм-1шт;</v>
      </c>
      <c r="N21" s="21" t="s">
        <v>170</v>
      </c>
    </row>
    <row r="22" spans="1:14" s="29" customFormat="1" x14ac:dyDescent="0.25">
      <c r="A22" s="52" t="s">
        <v>87</v>
      </c>
      <c r="B22" s="65">
        <v>160</v>
      </c>
      <c r="C22" s="30" t="s">
        <v>90</v>
      </c>
      <c r="D22" s="36">
        <v>743</v>
      </c>
      <c r="E22" s="31">
        <v>1</v>
      </c>
      <c r="F22" s="33">
        <f t="shared" si="3"/>
        <v>0.74299999999999999</v>
      </c>
      <c r="G22" s="32">
        <v>153</v>
      </c>
      <c r="H22" s="33">
        <f t="shared" si="1"/>
        <v>113.679</v>
      </c>
      <c r="I22" s="35"/>
      <c r="J22" s="68" t="s">
        <v>169</v>
      </c>
      <c r="K22" s="21" t="s">
        <v>168</v>
      </c>
      <c r="L22" s="21" t="s">
        <v>115</v>
      </c>
      <c r="M22" s="21" t="str">
        <f t="shared" si="2"/>
        <v>Круг160-20Х13-L=743мм-1шт;</v>
      </c>
      <c r="N22" s="21" t="s">
        <v>170</v>
      </c>
    </row>
    <row r="23" spans="1:14" s="29" customFormat="1" x14ac:dyDescent="0.25">
      <c r="A23" s="52" t="s">
        <v>87</v>
      </c>
      <c r="B23" s="65">
        <v>160</v>
      </c>
      <c r="C23" s="30" t="s">
        <v>90</v>
      </c>
      <c r="D23" s="36">
        <v>90</v>
      </c>
      <c r="E23" s="31">
        <v>1</v>
      </c>
      <c r="F23" s="33">
        <f t="shared" si="3"/>
        <v>0.09</v>
      </c>
      <c r="G23" s="32">
        <v>153</v>
      </c>
      <c r="H23" s="33">
        <f t="shared" si="1"/>
        <v>13.77</v>
      </c>
      <c r="I23" s="35"/>
      <c r="J23" s="68" t="s">
        <v>169</v>
      </c>
      <c r="K23" s="21" t="s">
        <v>168</v>
      </c>
      <c r="L23" s="21" t="s">
        <v>115</v>
      </c>
      <c r="M23" s="21" t="str">
        <f t="shared" si="2"/>
        <v>Круг160-20Х13-L=90мм-1шт;</v>
      </c>
      <c r="N23" s="21" t="s">
        <v>170</v>
      </c>
    </row>
    <row r="24" spans="1:14" s="29" customFormat="1" x14ac:dyDescent="0.25">
      <c r="A24" s="52" t="s">
        <v>87</v>
      </c>
      <c r="B24" s="65">
        <v>160</v>
      </c>
      <c r="C24" s="30" t="s">
        <v>90</v>
      </c>
      <c r="D24" s="36">
        <v>340</v>
      </c>
      <c r="E24" s="31">
        <v>1</v>
      </c>
      <c r="F24" s="33">
        <f t="shared" si="3"/>
        <v>0.34</v>
      </c>
      <c r="G24" s="32">
        <v>153</v>
      </c>
      <c r="H24" s="33">
        <f t="shared" si="1"/>
        <v>52.02</v>
      </c>
      <c r="I24" s="35"/>
      <c r="J24" s="68" t="s">
        <v>169</v>
      </c>
      <c r="K24" s="21" t="s">
        <v>168</v>
      </c>
      <c r="L24" s="21" t="s">
        <v>115</v>
      </c>
      <c r="M24" s="21" t="str">
        <f t="shared" si="2"/>
        <v>Круг160-20Х13-L=340мм-1шт;</v>
      </c>
      <c r="N24" s="21" t="s">
        <v>170</v>
      </c>
    </row>
    <row r="25" spans="1:14" s="29" customFormat="1" x14ac:dyDescent="0.25">
      <c r="A25" s="52" t="s">
        <v>87</v>
      </c>
      <c r="B25" s="65">
        <v>160</v>
      </c>
      <c r="C25" s="30" t="s">
        <v>90</v>
      </c>
      <c r="D25" s="36">
        <v>345</v>
      </c>
      <c r="E25" s="31">
        <v>1</v>
      </c>
      <c r="F25" s="33">
        <f t="shared" si="3"/>
        <v>0.34499999999999997</v>
      </c>
      <c r="G25" s="32">
        <v>153</v>
      </c>
      <c r="H25" s="33">
        <f t="shared" si="1"/>
        <v>52.784999999999997</v>
      </c>
      <c r="I25" s="35"/>
      <c r="J25" s="68" t="s">
        <v>169</v>
      </c>
      <c r="K25" s="21" t="s">
        <v>168</v>
      </c>
      <c r="L25" s="21" t="s">
        <v>115</v>
      </c>
      <c r="M25" s="21" t="str">
        <f t="shared" si="2"/>
        <v>Круг160-20Х13-L=345мм-1шт;</v>
      </c>
      <c r="N25" s="21" t="s">
        <v>170</v>
      </c>
    </row>
    <row r="26" spans="1:14" s="29" customFormat="1" x14ac:dyDescent="0.25">
      <c r="A26" s="52" t="s">
        <v>87</v>
      </c>
      <c r="B26" s="65">
        <v>160</v>
      </c>
      <c r="C26" s="30" t="s">
        <v>90</v>
      </c>
      <c r="D26" s="36">
        <v>370</v>
      </c>
      <c r="E26" s="31">
        <v>1</v>
      </c>
      <c r="F26" s="33">
        <f t="shared" si="3"/>
        <v>0.37</v>
      </c>
      <c r="G26" s="32">
        <v>153</v>
      </c>
      <c r="H26" s="33">
        <f t="shared" si="1"/>
        <v>56.61</v>
      </c>
      <c r="I26" s="35"/>
      <c r="J26" s="68" t="s">
        <v>169</v>
      </c>
      <c r="K26" s="21" t="s">
        <v>168</v>
      </c>
      <c r="L26" s="21" t="s">
        <v>115</v>
      </c>
      <c r="M26" s="21" t="str">
        <f t="shared" si="2"/>
        <v>Круг160-20Х13-L=370мм-1шт;</v>
      </c>
      <c r="N26" s="21" t="s">
        <v>170</v>
      </c>
    </row>
    <row r="27" spans="1:14" s="29" customFormat="1" x14ac:dyDescent="0.25">
      <c r="A27" s="52" t="s">
        <v>87</v>
      </c>
      <c r="B27" s="65">
        <v>160</v>
      </c>
      <c r="C27" s="30" t="s">
        <v>90</v>
      </c>
      <c r="D27" s="36">
        <v>1305</v>
      </c>
      <c r="E27" s="31">
        <v>1</v>
      </c>
      <c r="F27" s="33">
        <f t="shared" si="3"/>
        <v>1.3049999999999999</v>
      </c>
      <c r="G27" s="32">
        <v>153</v>
      </c>
      <c r="H27" s="33">
        <f t="shared" ref="H27:H80" si="8">IF(F27="","",F27*G27)</f>
        <v>199.66499999999999</v>
      </c>
      <c r="I27" s="35"/>
      <c r="J27" s="68" t="s">
        <v>169</v>
      </c>
      <c r="K27" s="21" t="s">
        <v>168</v>
      </c>
      <c r="L27" s="21" t="s">
        <v>115</v>
      </c>
      <c r="M27" s="21" t="str">
        <f t="shared" si="2"/>
        <v>Круг160-20Х13-L=1305мм-1шт;</v>
      </c>
      <c r="N27" s="21" t="s">
        <v>170</v>
      </c>
    </row>
    <row r="28" spans="1:14" s="29" customFormat="1" ht="15.75" customHeight="1" x14ac:dyDescent="0.25">
      <c r="A28" s="52" t="s">
        <v>87</v>
      </c>
      <c r="B28" s="65">
        <v>160</v>
      </c>
      <c r="C28" s="30" t="s">
        <v>90</v>
      </c>
      <c r="D28" s="36">
        <v>350</v>
      </c>
      <c r="E28" s="31">
        <v>2</v>
      </c>
      <c r="F28" s="33">
        <f t="shared" si="3"/>
        <v>0.7</v>
      </c>
      <c r="G28" s="32">
        <v>153</v>
      </c>
      <c r="H28" s="33">
        <f t="shared" si="8"/>
        <v>107.1</v>
      </c>
      <c r="I28" s="35"/>
      <c r="J28" s="68" t="s">
        <v>169</v>
      </c>
      <c r="K28" s="21" t="s">
        <v>168</v>
      </c>
      <c r="L28" s="21" t="s">
        <v>115</v>
      </c>
      <c r="M28" s="21" t="str">
        <f t="shared" si="2"/>
        <v>Круг160-20Х13-L=350мм-2шт;</v>
      </c>
      <c r="N28" s="21" t="s">
        <v>170</v>
      </c>
    </row>
    <row r="29" spans="1:14" s="29" customFormat="1" x14ac:dyDescent="0.25">
      <c r="A29" s="52" t="s">
        <v>87</v>
      </c>
      <c r="B29" s="65">
        <v>170</v>
      </c>
      <c r="C29" s="30" t="s">
        <v>90</v>
      </c>
      <c r="D29" s="36">
        <v>30</v>
      </c>
      <c r="E29" s="31">
        <v>1</v>
      </c>
      <c r="F29" s="33">
        <f t="shared" si="3"/>
        <v>0.03</v>
      </c>
      <c r="G29" s="32">
        <v>179.22</v>
      </c>
      <c r="H29" s="33">
        <f t="shared" si="8"/>
        <v>5.3765999999999998</v>
      </c>
      <c r="I29" s="35"/>
      <c r="J29" s="68" t="s">
        <v>169</v>
      </c>
      <c r="K29" s="21" t="s">
        <v>168</v>
      </c>
      <c r="L29" s="21" t="s">
        <v>115</v>
      </c>
      <c r="M29" s="21" t="str">
        <f t="shared" si="2"/>
        <v>Круг170-20Х13-L=30мм-1шт;</v>
      </c>
      <c r="N29" s="21" t="s">
        <v>170</v>
      </c>
    </row>
    <row r="30" spans="1:14" s="29" customFormat="1" x14ac:dyDescent="0.25">
      <c r="A30" s="52" t="s">
        <v>87</v>
      </c>
      <c r="B30" s="65">
        <v>170</v>
      </c>
      <c r="C30" s="30" t="s">
        <v>90</v>
      </c>
      <c r="D30" s="36">
        <v>94</v>
      </c>
      <c r="E30" s="31">
        <v>2</v>
      </c>
      <c r="F30" s="33">
        <f t="shared" si="3"/>
        <v>0.188</v>
      </c>
      <c r="G30" s="32">
        <v>179.22</v>
      </c>
      <c r="H30" s="33">
        <f t="shared" si="8"/>
        <v>33.693359999999998</v>
      </c>
      <c r="I30" s="35"/>
      <c r="J30" s="68" t="s">
        <v>169</v>
      </c>
      <c r="K30" s="21" t="s">
        <v>168</v>
      </c>
      <c r="L30" s="21" t="s">
        <v>115</v>
      </c>
      <c r="M30" s="21" t="str">
        <f t="shared" si="2"/>
        <v>Круг170-20Х13-L=94мм-2шт;</v>
      </c>
      <c r="N30" s="21" t="s">
        <v>170</v>
      </c>
    </row>
    <row r="31" spans="1:14" s="29" customFormat="1" x14ac:dyDescent="0.25">
      <c r="A31" s="52" t="s">
        <v>87</v>
      </c>
      <c r="B31" s="65">
        <v>170</v>
      </c>
      <c r="C31" s="30" t="s">
        <v>90</v>
      </c>
      <c r="D31" s="36">
        <v>114</v>
      </c>
      <c r="E31" s="31">
        <v>2</v>
      </c>
      <c r="F31" s="33">
        <f t="shared" si="3"/>
        <v>0.22800000000000001</v>
      </c>
      <c r="G31" s="32">
        <v>179.22</v>
      </c>
      <c r="H31" s="33">
        <f t="shared" si="8"/>
        <v>40.862160000000003</v>
      </c>
      <c r="I31" s="35"/>
      <c r="J31" s="68" t="s">
        <v>169</v>
      </c>
      <c r="K31" s="21" t="s">
        <v>168</v>
      </c>
      <c r="L31" s="21" t="s">
        <v>115</v>
      </c>
      <c r="M31" s="21" t="str">
        <f t="shared" si="2"/>
        <v>Круг170-20Х13-L=114мм-2шт;</v>
      </c>
      <c r="N31" s="21" t="s">
        <v>170</v>
      </c>
    </row>
    <row r="32" spans="1:14" s="29" customFormat="1" x14ac:dyDescent="0.25">
      <c r="A32" s="52" t="s">
        <v>87</v>
      </c>
      <c r="B32" s="65">
        <v>170</v>
      </c>
      <c r="C32" s="30" t="s">
        <v>90</v>
      </c>
      <c r="D32" s="36">
        <v>79</v>
      </c>
      <c r="E32" s="31">
        <v>1</v>
      </c>
      <c r="F32" s="33">
        <f t="shared" si="3"/>
        <v>7.9000000000000001E-2</v>
      </c>
      <c r="G32" s="32">
        <v>179.22</v>
      </c>
      <c r="H32" s="33">
        <f t="shared" si="8"/>
        <v>14.158379999999999</v>
      </c>
      <c r="I32" s="35"/>
      <c r="J32" s="68" t="s">
        <v>169</v>
      </c>
      <c r="K32" s="21" t="s">
        <v>168</v>
      </c>
      <c r="L32" s="21" t="s">
        <v>115</v>
      </c>
      <c r="M32" s="21" t="str">
        <f t="shared" si="2"/>
        <v>Круг170-20Х13-L=79мм-1шт;</v>
      </c>
      <c r="N32" s="21" t="s">
        <v>170</v>
      </c>
    </row>
    <row r="33" spans="1:14" s="29" customFormat="1" x14ac:dyDescent="0.25">
      <c r="A33" s="52" t="s">
        <v>87</v>
      </c>
      <c r="B33" s="65">
        <v>170</v>
      </c>
      <c r="C33" s="30" t="s">
        <v>90</v>
      </c>
      <c r="D33" s="36">
        <v>100</v>
      </c>
      <c r="E33" s="31">
        <v>1</v>
      </c>
      <c r="F33" s="33">
        <f t="shared" ref="F33" si="9">IF(D33="","",D33*E33/1000)</f>
        <v>0.1</v>
      </c>
      <c r="G33" s="32">
        <v>179.22</v>
      </c>
      <c r="H33" s="33">
        <f t="shared" ref="H33" si="10">IF(F33="","",F33*G33)</f>
        <v>17.922000000000001</v>
      </c>
      <c r="I33" s="35"/>
      <c r="J33" s="68" t="s">
        <v>169</v>
      </c>
      <c r="K33" s="21" t="s">
        <v>168</v>
      </c>
      <c r="L33" s="21" t="s">
        <v>115</v>
      </c>
      <c r="M33" s="21" t="str">
        <f t="shared" si="2"/>
        <v>Круг170-20Х13-L=100мм-1шт;</v>
      </c>
      <c r="N33" s="21" t="s">
        <v>170</v>
      </c>
    </row>
    <row r="34" spans="1:14" x14ac:dyDescent="0.25">
      <c r="A34" s="52" t="s">
        <v>87</v>
      </c>
      <c r="B34" s="30"/>
      <c r="C34" s="30"/>
      <c r="D34" s="36"/>
      <c r="E34" s="31"/>
      <c r="F34" s="33" t="str">
        <f t="shared" si="3"/>
        <v/>
      </c>
      <c r="G34" s="34"/>
      <c r="H34" s="33" t="str">
        <f t="shared" si="8"/>
        <v/>
      </c>
      <c r="I34" s="35"/>
    </row>
    <row r="35" spans="1:14" s="29" customFormat="1" x14ac:dyDescent="0.25">
      <c r="A35" s="52" t="s">
        <v>87</v>
      </c>
      <c r="B35" s="30"/>
      <c r="C35" s="30"/>
      <c r="D35" s="36"/>
      <c r="E35" s="31"/>
      <c r="F35" s="33" t="str">
        <f t="shared" si="3"/>
        <v/>
      </c>
      <c r="G35" s="34"/>
      <c r="H35" s="33" t="str">
        <f t="shared" si="8"/>
        <v/>
      </c>
      <c r="I35" s="35"/>
    </row>
    <row r="36" spans="1:14" s="29" customFormat="1" x14ac:dyDescent="0.25">
      <c r="A36" s="52" t="s">
        <v>87</v>
      </c>
      <c r="B36" s="30"/>
      <c r="C36" s="30"/>
      <c r="D36" s="36"/>
      <c r="E36" s="31"/>
      <c r="F36" s="33" t="str">
        <f t="shared" si="3"/>
        <v/>
      </c>
      <c r="G36" s="34"/>
      <c r="H36" s="33" t="str">
        <f t="shared" si="8"/>
        <v/>
      </c>
      <c r="I36" s="35"/>
    </row>
    <row r="37" spans="1:14" x14ac:dyDescent="0.25">
      <c r="A37" s="31"/>
      <c r="B37" s="30"/>
      <c r="C37" s="30"/>
      <c r="D37" s="36"/>
      <c r="E37" s="31"/>
      <c r="F37" s="33" t="str">
        <f t="shared" si="3"/>
        <v/>
      </c>
      <c r="G37" s="34"/>
      <c r="H37" s="33" t="str">
        <f t="shared" si="8"/>
        <v/>
      </c>
      <c r="I37" s="35"/>
    </row>
    <row r="38" spans="1:14" x14ac:dyDescent="0.25">
      <c r="A38" s="31"/>
      <c r="B38" s="30"/>
      <c r="C38" s="30"/>
      <c r="D38" s="36"/>
      <c r="E38" s="31"/>
      <c r="F38" s="33" t="str">
        <f t="shared" si="3"/>
        <v/>
      </c>
      <c r="G38" s="34"/>
      <c r="H38" s="33" t="str">
        <f t="shared" si="8"/>
        <v/>
      </c>
      <c r="I38" s="35"/>
    </row>
    <row r="39" spans="1:14" x14ac:dyDescent="0.25">
      <c r="A39" s="31"/>
      <c r="B39" s="30"/>
      <c r="C39" s="30"/>
      <c r="D39" s="36"/>
      <c r="E39" s="31"/>
      <c r="F39" s="33" t="str">
        <f t="shared" si="3"/>
        <v/>
      </c>
      <c r="G39" s="34"/>
      <c r="H39" s="33" t="str">
        <f t="shared" si="8"/>
        <v/>
      </c>
      <c r="I39" s="35"/>
    </row>
    <row r="40" spans="1:14" x14ac:dyDescent="0.25">
      <c r="A40" s="31"/>
      <c r="B40" s="30"/>
      <c r="C40" s="30"/>
      <c r="D40" s="36"/>
      <c r="E40" s="31"/>
      <c r="F40" s="33" t="str">
        <f t="shared" si="3"/>
        <v/>
      </c>
      <c r="G40" s="34"/>
      <c r="H40" s="33" t="str">
        <f t="shared" si="8"/>
        <v/>
      </c>
      <c r="I40" s="35"/>
    </row>
    <row r="41" spans="1:14" x14ac:dyDescent="0.25">
      <c r="A41" s="31"/>
      <c r="B41" s="30"/>
      <c r="C41" s="30"/>
      <c r="D41" s="36"/>
      <c r="E41" s="31"/>
      <c r="F41" s="33" t="str">
        <f t="shared" si="3"/>
        <v/>
      </c>
      <c r="G41" s="34"/>
      <c r="H41" s="33" t="str">
        <f t="shared" si="8"/>
        <v/>
      </c>
      <c r="I41" s="35"/>
    </row>
    <row r="42" spans="1:14" x14ac:dyDescent="0.25">
      <c r="A42" s="31"/>
      <c r="B42" s="30"/>
      <c r="C42" s="30"/>
      <c r="D42" s="36"/>
      <c r="E42" s="31"/>
      <c r="F42" s="33" t="str">
        <f t="shared" si="3"/>
        <v/>
      </c>
      <c r="G42" s="34"/>
      <c r="H42" s="33" t="str">
        <f t="shared" si="8"/>
        <v/>
      </c>
      <c r="I42" s="35"/>
    </row>
    <row r="43" spans="1:14" x14ac:dyDescent="0.25">
      <c r="A43" s="31"/>
      <c r="B43" s="30"/>
      <c r="C43" s="30"/>
      <c r="D43" s="36"/>
      <c r="E43" s="31"/>
      <c r="F43" s="33" t="str">
        <f t="shared" si="3"/>
        <v/>
      </c>
      <c r="G43" s="34"/>
      <c r="H43" s="33" t="str">
        <f t="shared" si="8"/>
        <v/>
      </c>
      <c r="I43" s="35"/>
    </row>
    <row r="44" spans="1:14" x14ac:dyDescent="0.25">
      <c r="A44" s="31"/>
      <c r="B44" s="30"/>
      <c r="C44" s="30"/>
      <c r="D44" s="36"/>
      <c r="E44" s="31"/>
      <c r="F44" s="33" t="str">
        <f t="shared" si="3"/>
        <v/>
      </c>
      <c r="G44" s="34"/>
      <c r="H44" s="33" t="str">
        <f t="shared" si="8"/>
        <v/>
      </c>
      <c r="I44" s="35"/>
    </row>
    <row r="45" spans="1:14" x14ac:dyDescent="0.25">
      <c r="A45" s="31"/>
      <c r="B45" s="30"/>
      <c r="C45" s="30"/>
      <c r="D45" s="36"/>
      <c r="E45" s="31"/>
      <c r="F45" s="33" t="str">
        <f t="shared" si="3"/>
        <v/>
      </c>
      <c r="G45" s="34"/>
      <c r="H45" s="33" t="str">
        <f t="shared" si="8"/>
        <v/>
      </c>
      <c r="I45" s="35"/>
    </row>
    <row r="46" spans="1:14" x14ac:dyDescent="0.25">
      <c r="A46" s="31"/>
      <c r="B46" s="30"/>
      <c r="C46" s="30"/>
      <c r="D46" s="36"/>
      <c r="E46" s="31"/>
      <c r="F46" s="33" t="str">
        <f t="shared" si="3"/>
        <v/>
      </c>
      <c r="G46" s="34"/>
      <c r="H46" s="33" t="str">
        <f t="shared" si="8"/>
        <v/>
      </c>
      <c r="I46" s="35"/>
    </row>
    <row r="47" spans="1:14" x14ac:dyDescent="0.25">
      <c r="A47" s="31"/>
      <c r="B47" s="30"/>
      <c r="C47" s="30"/>
      <c r="D47" s="36"/>
      <c r="E47" s="31"/>
      <c r="F47" s="33" t="str">
        <f t="shared" si="3"/>
        <v/>
      </c>
      <c r="G47" s="34"/>
      <c r="H47" s="33" t="str">
        <f t="shared" si="8"/>
        <v/>
      </c>
      <c r="I47" s="35"/>
    </row>
    <row r="48" spans="1:14" x14ac:dyDescent="0.25">
      <c r="A48" s="31"/>
      <c r="B48" s="30"/>
      <c r="C48" s="30"/>
      <c r="D48" s="36"/>
      <c r="E48" s="31"/>
      <c r="F48" s="33" t="str">
        <f t="shared" si="3"/>
        <v/>
      </c>
      <c r="G48" s="34"/>
      <c r="H48" s="33" t="str">
        <f t="shared" si="8"/>
        <v/>
      </c>
      <c r="I48" s="35"/>
    </row>
    <row r="49" spans="1:9" x14ac:dyDescent="0.25">
      <c r="A49" s="31"/>
      <c r="B49" s="30"/>
      <c r="C49" s="30"/>
      <c r="D49" s="36"/>
      <c r="E49" s="31"/>
      <c r="F49" s="33" t="str">
        <f t="shared" si="3"/>
        <v/>
      </c>
      <c r="G49" s="34"/>
      <c r="H49" s="33" t="str">
        <f t="shared" si="8"/>
        <v/>
      </c>
      <c r="I49" s="35"/>
    </row>
    <row r="50" spans="1:9" x14ac:dyDescent="0.25">
      <c r="A50" s="31"/>
      <c r="B50" s="30"/>
      <c r="C50" s="30"/>
      <c r="D50" s="36"/>
      <c r="E50" s="31"/>
      <c r="F50" s="33" t="str">
        <f t="shared" si="3"/>
        <v/>
      </c>
      <c r="G50" s="34"/>
      <c r="H50" s="33" t="str">
        <f t="shared" si="8"/>
        <v/>
      </c>
      <c r="I50" s="35"/>
    </row>
    <row r="51" spans="1:9" x14ac:dyDescent="0.25">
      <c r="A51" s="31"/>
      <c r="B51" s="30"/>
      <c r="C51" s="30"/>
      <c r="D51" s="36"/>
      <c r="E51" s="31"/>
      <c r="F51" s="33" t="str">
        <f t="shared" si="3"/>
        <v/>
      </c>
      <c r="G51" s="34"/>
      <c r="H51" s="33" t="str">
        <f t="shared" si="8"/>
        <v/>
      </c>
      <c r="I51" s="35"/>
    </row>
    <row r="52" spans="1:9" x14ac:dyDescent="0.25">
      <c r="A52" s="31"/>
      <c r="B52" s="30"/>
      <c r="C52" s="30"/>
      <c r="D52" s="36"/>
      <c r="E52" s="31"/>
      <c r="F52" s="33" t="str">
        <f t="shared" si="3"/>
        <v/>
      </c>
      <c r="G52" s="34"/>
      <c r="H52" s="33" t="str">
        <f t="shared" si="8"/>
        <v/>
      </c>
      <c r="I52" s="35"/>
    </row>
    <row r="53" spans="1:9" x14ac:dyDescent="0.25">
      <c r="A53" s="31"/>
      <c r="B53" s="30"/>
      <c r="C53" s="30"/>
      <c r="D53" s="36"/>
      <c r="E53" s="31"/>
      <c r="F53" s="33" t="str">
        <f t="shared" si="3"/>
        <v/>
      </c>
      <c r="G53" s="34"/>
      <c r="H53" s="33" t="str">
        <f t="shared" si="8"/>
        <v/>
      </c>
      <c r="I53" s="35"/>
    </row>
    <row r="54" spans="1:9" x14ac:dyDescent="0.25">
      <c r="A54" s="31"/>
      <c r="B54" s="30"/>
      <c r="C54" s="30"/>
      <c r="D54" s="36"/>
      <c r="E54" s="31"/>
      <c r="F54" s="33" t="str">
        <f t="shared" si="3"/>
        <v/>
      </c>
      <c r="G54" s="34"/>
      <c r="H54" s="33" t="str">
        <f t="shared" si="8"/>
        <v/>
      </c>
      <c r="I54" s="35"/>
    </row>
    <row r="55" spans="1:9" x14ac:dyDescent="0.25">
      <c r="A55" s="31"/>
      <c r="B55" s="30"/>
      <c r="C55" s="30"/>
      <c r="D55" s="36"/>
      <c r="E55" s="31"/>
      <c r="F55" s="33" t="str">
        <f t="shared" si="3"/>
        <v/>
      </c>
      <c r="G55" s="34"/>
      <c r="H55" s="33" t="str">
        <f t="shared" si="8"/>
        <v/>
      </c>
      <c r="I55" s="35"/>
    </row>
    <row r="56" spans="1:9" x14ac:dyDescent="0.25">
      <c r="A56" s="31"/>
      <c r="B56" s="30"/>
      <c r="C56" s="30"/>
      <c r="D56" s="36"/>
      <c r="E56" s="31"/>
      <c r="F56" s="33" t="str">
        <f t="shared" si="3"/>
        <v/>
      </c>
      <c r="G56" s="34"/>
      <c r="H56" s="33" t="str">
        <f t="shared" si="8"/>
        <v/>
      </c>
      <c r="I56" s="35"/>
    </row>
    <row r="57" spans="1:9" x14ac:dyDescent="0.25">
      <c r="A57" s="31"/>
      <c r="B57" s="30"/>
      <c r="C57" s="30"/>
      <c r="D57" s="36"/>
      <c r="E57" s="31"/>
      <c r="F57" s="33" t="str">
        <f t="shared" si="3"/>
        <v/>
      </c>
      <c r="G57" s="34"/>
      <c r="H57" s="33" t="str">
        <f t="shared" si="8"/>
        <v/>
      </c>
      <c r="I57" s="35"/>
    </row>
    <row r="58" spans="1:9" x14ac:dyDescent="0.25">
      <c r="A58" s="31"/>
      <c r="B58" s="30"/>
      <c r="C58" s="30"/>
      <c r="D58" s="36"/>
      <c r="E58" s="31"/>
      <c r="F58" s="33" t="str">
        <f t="shared" si="3"/>
        <v/>
      </c>
      <c r="G58" s="34"/>
      <c r="H58" s="33" t="str">
        <f t="shared" si="8"/>
        <v/>
      </c>
      <c r="I58" s="35"/>
    </row>
    <row r="59" spans="1:9" x14ac:dyDescent="0.25">
      <c r="A59" s="31"/>
      <c r="B59" s="30"/>
      <c r="C59" s="30"/>
      <c r="D59" s="36"/>
      <c r="E59" s="31"/>
      <c r="F59" s="33" t="str">
        <f t="shared" si="3"/>
        <v/>
      </c>
      <c r="G59" s="34"/>
      <c r="H59" s="33" t="str">
        <f t="shared" si="8"/>
        <v/>
      </c>
      <c r="I59" s="35"/>
    </row>
    <row r="60" spans="1:9" x14ac:dyDescent="0.25">
      <c r="A60" s="31"/>
      <c r="B60" s="30"/>
      <c r="C60" s="30"/>
      <c r="D60" s="36"/>
      <c r="E60" s="31"/>
      <c r="F60" s="33" t="str">
        <f t="shared" ref="F60:F123" si="11">IF(D60="","",D60*E60/1000)</f>
        <v/>
      </c>
      <c r="G60" s="34"/>
      <c r="H60" s="33" t="str">
        <f t="shared" si="8"/>
        <v/>
      </c>
      <c r="I60" s="35"/>
    </row>
    <row r="61" spans="1:9" x14ac:dyDescent="0.25">
      <c r="A61" s="31"/>
      <c r="B61" s="30"/>
      <c r="C61" s="30"/>
      <c r="D61" s="36"/>
      <c r="E61" s="31"/>
      <c r="F61" s="33" t="str">
        <f t="shared" si="11"/>
        <v/>
      </c>
      <c r="G61" s="34"/>
      <c r="H61" s="33" t="str">
        <f t="shared" si="8"/>
        <v/>
      </c>
      <c r="I61" s="35"/>
    </row>
    <row r="62" spans="1:9" x14ac:dyDescent="0.25">
      <c r="A62" s="31"/>
      <c r="B62" s="30"/>
      <c r="C62" s="30"/>
      <c r="D62" s="36"/>
      <c r="E62" s="31"/>
      <c r="F62" s="33" t="str">
        <f t="shared" si="11"/>
        <v/>
      </c>
      <c r="G62" s="34"/>
      <c r="H62" s="33" t="str">
        <f t="shared" si="8"/>
        <v/>
      </c>
      <c r="I62" s="35"/>
    </row>
    <row r="63" spans="1:9" x14ac:dyDescent="0.25">
      <c r="A63" s="31"/>
      <c r="B63" s="30"/>
      <c r="C63" s="30"/>
      <c r="D63" s="36"/>
      <c r="E63" s="31"/>
      <c r="F63" s="33" t="str">
        <f t="shared" si="11"/>
        <v/>
      </c>
      <c r="G63" s="34"/>
      <c r="H63" s="33" t="str">
        <f t="shared" si="8"/>
        <v/>
      </c>
      <c r="I63" s="35"/>
    </row>
    <row r="64" spans="1:9" x14ac:dyDescent="0.25">
      <c r="A64" s="31"/>
      <c r="B64" s="30"/>
      <c r="C64" s="30"/>
      <c r="D64" s="36"/>
      <c r="E64" s="31"/>
      <c r="F64" s="33" t="str">
        <f t="shared" si="11"/>
        <v/>
      </c>
      <c r="G64" s="34"/>
      <c r="H64" s="33" t="str">
        <f t="shared" si="8"/>
        <v/>
      </c>
      <c r="I64" s="35"/>
    </row>
    <row r="65" spans="1:9" x14ac:dyDescent="0.25">
      <c r="A65" s="31"/>
      <c r="B65" s="30"/>
      <c r="C65" s="30"/>
      <c r="D65" s="36"/>
      <c r="E65" s="31"/>
      <c r="F65" s="33" t="str">
        <f t="shared" si="11"/>
        <v/>
      </c>
      <c r="G65" s="34"/>
      <c r="H65" s="33" t="str">
        <f t="shared" si="8"/>
        <v/>
      </c>
      <c r="I65" s="35"/>
    </row>
    <row r="66" spans="1:9" x14ac:dyDescent="0.25">
      <c r="A66" s="31"/>
      <c r="B66" s="30"/>
      <c r="C66" s="30"/>
      <c r="D66" s="36"/>
      <c r="E66" s="31"/>
      <c r="F66" s="33" t="str">
        <f t="shared" si="11"/>
        <v/>
      </c>
      <c r="G66" s="34"/>
      <c r="H66" s="33" t="str">
        <f t="shared" si="8"/>
        <v/>
      </c>
      <c r="I66" s="35"/>
    </row>
    <row r="67" spans="1:9" x14ac:dyDescent="0.25">
      <c r="A67" s="31"/>
      <c r="B67" s="30"/>
      <c r="C67" s="30"/>
      <c r="D67" s="36"/>
      <c r="E67" s="31"/>
      <c r="F67" s="33" t="str">
        <f t="shared" si="11"/>
        <v/>
      </c>
      <c r="G67" s="34"/>
      <c r="H67" s="33" t="str">
        <f t="shared" si="8"/>
        <v/>
      </c>
      <c r="I67" s="35"/>
    </row>
    <row r="68" spans="1:9" x14ac:dyDescent="0.25">
      <c r="A68" s="31"/>
      <c r="B68" s="30"/>
      <c r="C68" s="30"/>
      <c r="D68" s="36"/>
      <c r="E68" s="31"/>
      <c r="F68" s="33" t="str">
        <f t="shared" si="11"/>
        <v/>
      </c>
      <c r="G68" s="34"/>
      <c r="H68" s="33" t="str">
        <f t="shared" si="8"/>
        <v/>
      </c>
      <c r="I68" s="35"/>
    </row>
    <row r="69" spans="1:9" x14ac:dyDescent="0.25">
      <c r="A69" s="31"/>
      <c r="B69" s="30"/>
      <c r="C69" s="30"/>
      <c r="D69" s="36"/>
      <c r="E69" s="31"/>
      <c r="F69" s="33" t="str">
        <f t="shared" si="11"/>
        <v/>
      </c>
      <c r="G69" s="34"/>
      <c r="H69" s="33" t="str">
        <f t="shared" si="8"/>
        <v/>
      </c>
      <c r="I69" s="35"/>
    </row>
    <row r="70" spans="1:9" x14ac:dyDescent="0.25">
      <c r="A70" s="31"/>
      <c r="B70" s="30"/>
      <c r="C70" s="30"/>
      <c r="D70" s="36"/>
      <c r="E70" s="31"/>
      <c r="F70" s="33" t="str">
        <f t="shared" si="11"/>
        <v/>
      </c>
      <c r="G70" s="34"/>
      <c r="H70" s="33" t="str">
        <f t="shared" si="8"/>
        <v/>
      </c>
      <c r="I70" s="35"/>
    </row>
    <row r="71" spans="1:9" x14ac:dyDescent="0.25">
      <c r="A71" s="31"/>
      <c r="B71" s="30"/>
      <c r="C71" s="30"/>
      <c r="D71" s="36"/>
      <c r="E71" s="31"/>
      <c r="F71" s="33" t="str">
        <f t="shared" si="11"/>
        <v/>
      </c>
      <c r="G71" s="34"/>
      <c r="H71" s="33" t="str">
        <f t="shared" si="8"/>
        <v/>
      </c>
      <c r="I71" s="35"/>
    </row>
    <row r="72" spans="1:9" x14ac:dyDescent="0.25">
      <c r="A72" s="31"/>
      <c r="B72" s="30"/>
      <c r="C72" s="30"/>
      <c r="D72" s="36"/>
      <c r="E72" s="31"/>
      <c r="F72" s="33" t="str">
        <f t="shared" si="11"/>
        <v/>
      </c>
      <c r="G72" s="34"/>
      <c r="H72" s="33" t="str">
        <f t="shared" si="8"/>
        <v/>
      </c>
      <c r="I72" s="35"/>
    </row>
    <row r="73" spans="1:9" x14ac:dyDescent="0.25">
      <c r="A73" s="31"/>
      <c r="B73" s="30"/>
      <c r="C73" s="30"/>
      <c r="D73" s="36"/>
      <c r="E73" s="31"/>
      <c r="F73" s="33" t="str">
        <f t="shared" si="11"/>
        <v/>
      </c>
      <c r="G73" s="34"/>
      <c r="H73" s="33" t="str">
        <f t="shared" si="8"/>
        <v/>
      </c>
      <c r="I73" s="35"/>
    </row>
    <row r="74" spans="1:9" x14ac:dyDescent="0.25">
      <c r="A74" s="31"/>
      <c r="B74" s="30"/>
      <c r="C74" s="30"/>
      <c r="D74" s="36"/>
      <c r="E74" s="31"/>
      <c r="F74" s="33" t="str">
        <f t="shared" si="11"/>
        <v/>
      </c>
      <c r="G74" s="34"/>
      <c r="H74" s="33" t="str">
        <f t="shared" si="8"/>
        <v/>
      </c>
      <c r="I74" s="35"/>
    </row>
    <row r="75" spans="1:9" x14ac:dyDescent="0.25">
      <c r="A75" s="31"/>
      <c r="B75" s="30"/>
      <c r="C75" s="30"/>
      <c r="D75" s="36"/>
      <c r="E75" s="31"/>
      <c r="F75" s="33" t="str">
        <f t="shared" si="11"/>
        <v/>
      </c>
      <c r="G75" s="34"/>
      <c r="H75" s="33" t="str">
        <f t="shared" si="8"/>
        <v/>
      </c>
      <c r="I75" s="35"/>
    </row>
    <row r="76" spans="1:9" x14ac:dyDescent="0.25">
      <c r="A76" s="31"/>
      <c r="B76" s="30"/>
      <c r="C76" s="30"/>
      <c r="D76" s="36"/>
      <c r="E76" s="31"/>
      <c r="F76" s="33" t="str">
        <f t="shared" si="11"/>
        <v/>
      </c>
      <c r="G76" s="34"/>
      <c r="H76" s="33" t="str">
        <f t="shared" si="8"/>
        <v/>
      </c>
      <c r="I76" s="35"/>
    </row>
    <row r="77" spans="1:9" x14ac:dyDescent="0.25">
      <c r="A77" s="31"/>
      <c r="B77" s="30"/>
      <c r="C77" s="30"/>
      <c r="D77" s="36"/>
      <c r="E77" s="31"/>
      <c r="F77" s="33" t="str">
        <f t="shared" si="11"/>
        <v/>
      </c>
      <c r="G77" s="34"/>
      <c r="H77" s="33" t="str">
        <f t="shared" si="8"/>
        <v/>
      </c>
      <c r="I77" s="35"/>
    </row>
    <row r="78" spans="1:9" x14ac:dyDescent="0.25">
      <c r="A78" s="31"/>
      <c r="B78" s="30"/>
      <c r="C78" s="30"/>
      <c r="D78" s="36"/>
      <c r="E78" s="31"/>
      <c r="F78" s="33" t="str">
        <f t="shared" si="11"/>
        <v/>
      </c>
      <c r="G78" s="34"/>
      <c r="H78" s="33" t="str">
        <f t="shared" si="8"/>
        <v/>
      </c>
      <c r="I78" s="35"/>
    </row>
    <row r="79" spans="1:9" x14ac:dyDescent="0.25">
      <c r="A79" s="31"/>
      <c r="B79" s="30"/>
      <c r="C79" s="30"/>
      <c r="D79" s="36"/>
      <c r="E79" s="31"/>
      <c r="F79" s="33" t="str">
        <f t="shared" si="11"/>
        <v/>
      </c>
      <c r="G79" s="34"/>
      <c r="H79" s="33" t="str">
        <f t="shared" si="8"/>
        <v/>
      </c>
      <c r="I79" s="35"/>
    </row>
    <row r="80" spans="1:9" x14ac:dyDescent="0.25">
      <c r="A80" s="31"/>
      <c r="B80" s="30"/>
      <c r="C80" s="30"/>
      <c r="D80" s="36"/>
      <c r="E80" s="31"/>
      <c r="F80" s="33" t="str">
        <f t="shared" si="11"/>
        <v/>
      </c>
      <c r="G80" s="34"/>
      <c r="H80" s="33" t="str">
        <f t="shared" si="8"/>
        <v/>
      </c>
      <c r="I80" s="35"/>
    </row>
    <row r="81" spans="1:9" x14ac:dyDescent="0.25">
      <c r="A81" s="31"/>
      <c r="B81" s="30"/>
      <c r="C81" s="30"/>
      <c r="D81" s="36"/>
      <c r="E81" s="31"/>
      <c r="F81" s="33" t="str">
        <f t="shared" si="11"/>
        <v/>
      </c>
      <c r="G81" s="34"/>
      <c r="H81" s="33" t="str">
        <f t="shared" ref="H81:H144" si="12">IF(F81="","",F81*G81)</f>
        <v/>
      </c>
      <c r="I81" s="35"/>
    </row>
    <row r="82" spans="1:9" x14ac:dyDescent="0.25">
      <c r="A82" s="31"/>
      <c r="B82" s="30"/>
      <c r="C82" s="30"/>
      <c r="D82" s="36"/>
      <c r="E82" s="31"/>
      <c r="F82" s="33" t="str">
        <f t="shared" si="11"/>
        <v/>
      </c>
      <c r="G82" s="34"/>
      <c r="H82" s="33" t="str">
        <f t="shared" si="12"/>
        <v/>
      </c>
      <c r="I82" s="35"/>
    </row>
    <row r="83" spans="1:9" x14ac:dyDescent="0.25">
      <c r="A83" s="31"/>
      <c r="B83" s="30"/>
      <c r="C83" s="30"/>
      <c r="D83" s="36"/>
      <c r="E83" s="31"/>
      <c r="F83" s="33" t="str">
        <f t="shared" si="11"/>
        <v/>
      </c>
      <c r="G83" s="34"/>
      <c r="H83" s="33" t="str">
        <f t="shared" si="12"/>
        <v/>
      </c>
      <c r="I83" s="35"/>
    </row>
    <row r="84" spans="1:9" x14ac:dyDescent="0.25">
      <c r="A84" s="31"/>
      <c r="B84" s="30"/>
      <c r="C84" s="30"/>
      <c r="D84" s="36"/>
      <c r="E84" s="31"/>
      <c r="F84" s="33" t="str">
        <f t="shared" si="11"/>
        <v/>
      </c>
      <c r="G84" s="34"/>
      <c r="H84" s="33" t="str">
        <f t="shared" si="12"/>
        <v/>
      </c>
      <c r="I84" s="35"/>
    </row>
    <row r="85" spans="1:9" x14ac:dyDescent="0.25">
      <c r="A85" s="31"/>
      <c r="B85" s="30"/>
      <c r="C85" s="30"/>
      <c r="D85" s="36"/>
      <c r="E85" s="31"/>
      <c r="F85" s="33" t="str">
        <f t="shared" si="11"/>
        <v/>
      </c>
      <c r="G85" s="34"/>
      <c r="H85" s="33" t="str">
        <f t="shared" si="12"/>
        <v/>
      </c>
      <c r="I85" s="35"/>
    </row>
    <row r="86" spans="1:9" x14ac:dyDescent="0.25">
      <c r="A86" s="31"/>
      <c r="B86" s="30"/>
      <c r="C86" s="30"/>
      <c r="D86" s="36"/>
      <c r="E86" s="31"/>
      <c r="F86" s="33" t="str">
        <f t="shared" si="11"/>
        <v/>
      </c>
      <c r="G86" s="34"/>
      <c r="H86" s="33" t="str">
        <f t="shared" si="12"/>
        <v/>
      </c>
      <c r="I86" s="35"/>
    </row>
    <row r="87" spans="1:9" x14ac:dyDescent="0.25">
      <c r="A87" s="31"/>
      <c r="B87" s="30"/>
      <c r="C87" s="30"/>
      <c r="D87" s="36"/>
      <c r="E87" s="31"/>
      <c r="F87" s="33" t="str">
        <f t="shared" si="11"/>
        <v/>
      </c>
      <c r="G87" s="34"/>
      <c r="H87" s="33" t="str">
        <f t="shared" si="12"/>
        <v/>
      </c>
      <c r="I87" s="35"/>
    </row>
    <row r="88" spans="1:9" x14ac:dyDescent="0.25">
      <c r="A88" s="31"/>
      <c r="B88" s="30"/>
      <c r="C88" s="30"/>
      <c r="D88" s="36"/>
      <c r="E88" s="31"/>
      <c r="F88" s="33" t="str">
        <f t="shared" si="11"/>
        <v/>
      </c>
      <c r="G88" s="34"/>
      <c r="H88" s="33" t="str">
        <f t="shared" si="12"/>
        <v/>
      </c>
      <c r="I88" s="35"/>
    </row>
    <row r="89" spans="1:9" x14ac:dyDescent="0.25">
      <c r="A89" s="31"/>
      <c r="B89" s="30"/>
      <c r="C89" s="30"/>
      <c r="D89" s="36"/>
      <c r="E89" s="31"/>
      <c r="F89" s="33" t="str">
        <f t="shared" si="11"/>
        <v/>
      </c>
      <c r="G89" s="34"/>
      <c r="H89" s="33" t="str">
        <f t="shared" si="12"/>
        <v/>
      </c>
      <c r="I89" s="35"/>
    </row>
    <row r="90" spans="1:9" x14ac:dyDescent="0.25">
      <c r="A90" s="31"/>
      <c r="B90" s="30"/>
      <c r="C90" s="30"/>
      <c r="D90" s="36"/>
      <c r="E90" s="31"/>
      <c r="F90" s="33" t="str">
        <f t="shared" si="11"/>
        <v/>
      </c>
      <c r="G90" s="34"/>
      <c r="H90" s="33" t="str">
        <f t="shared" si="12"/>
        <v/>
      </c>
      <c r="I90" s="35"/>
    </row>
    <row r="91" spans="1:9" x14ac:dyDescent="0.25">
      <c r="A91" s="31"/>
      <c r="B91" s="30"/>
      <c r="C91" s="30"/>
      <c r="D91" s="36"/>
      <c r="E91" s="31"/>
      <c r="F91" s="33" t="str">
        <f t="shared" si="11"/>
        <v/>
      </c>
      <c r="G91" s="34"/>
      <c r="H91" s="33" t="str">
        <f t="shared" si="12"/>
        <v/>
      </c>
      <c r="I91" s="35"/>
    </row>
    <row r="92" spans="1:9" x14ac:dyDescent="0.25">
      <c r="A92" s="31"/>
      <c r="B92" s="30"/>
      <c r="C92" s="30"/>
      <c r="D92" s="36"/>
      <c r="E92" s="31"/>
      <c r="F92" s="33" t="str">
        <f t="shared" si="11"/>
        <v/>
      </c>
      <c r="G92" s="34"/>
      <c r="H92" s="33" t="str">
        <f t="shared" si="12"/>
        <v/>
      </c>
      <c r="I92" s="35"/>
    </row>
    <row r="93" spans="1:9" x14ac:dyDescent="0.25">
      <c r="A93" s="31"/>
      <c r="B93" s="30"/>
      <c r="C93" s="30"/>
      <c r="D93" s="36"/>
      <c r="E93" s="31"/>
      <c r="F93" s="33" t="str">
        <f t="shared" si="11"/>
        <v/>
      </c>
      <c r="G93" s="34"/>
      <c r="H93" s="33" t="str">
        <f t="shared" si="12"/>
        <v/>
      </c>
      <c r="I93" s="35"/>
    </row>
    <row r="94" spans="1:9" x14ac:dyDescent="0.25">
      <c r="A94" s="31"/>
      <c r="B94" s="30"/>
      <c r="C94" s="30"/>
      <c r="D94" s="36"/>
      <c r="E94" s="31"/>
      <c r="F94" s="33" t="str">
        <f t="shared" si="11"/>
        <v/>
      </c>
      <c r="G94" s="34"/>
      <c r="H94" s="33" t="str">
        <f t="shared" si="12"/>
        <v/>
      </c>
      <c r="I94" s="35"/>
    </row>
    <row r="95" spans="1:9" x14ac:dyDescent="0.25">
      <c r="A95" s="31"/>
      <c r="B95" s="30"/>
      <c r="C95" s="30"/>
      <c r="D95" s="36"/>
      <c r="E95" s="31"/>
      <c r="F95" s="33" t="str">
        <f t="shared" si="11"/>
        <v/>
      </c>
      <c r="G95" s="34"/>
      <c r="H95" s="33" t="str">
        <f t="shared" si="12"/>
        <v/>
      </c>
      <c r="I95" s="35"/>
    </row>
    <row r="96" spans="1:9" x14ac:dyDescent="0.25">
      <c r="A96" s="31"/>
      <c r="B96" s="30"/>
      <c r="C96" s="30"/>
      <c r="D96" s="36"/>
      <c r="E96" s="31"/>
      <c r="F96" s="33" t="str">
        <f t="shared" si="11"/>
        <v/>
      </c>
      <c r="G96" s="34"/>
      <c r="H96" s="33" t="str">
        <f t="shared" si="12"/>
        <v/>
      </c>
      <c r="I96" s="35"/>
    </row>
    <row r="97" spans="1:9" x14ac:dyDescent="0.25">
      <c r="A97" s="31"/>
      <c r="B97" s="30"/>
      <c r="C97" s="30"/>
      <c r="D97" s="36"/>
      <c r="E97" s="31"/>
      <c r="F97" s="33" t="str">
        <f t="shared" si="11"/>
        <v/>
      </c>
      <c r="G97" s="34"/>
      <c r="H97" s="33" t="str">
        <f t="shared" si="12"/>
        <v/>
      </c>
      <c r="I97" s="35"/>
    </row>
    <row r="98" spans="1:9" x14ac:dyDescent="0.25">
      <c r="A98" s="31"/>
      <c r="B98" s="30"/>
      <c r="C98" s="30"/>
      <c r="D98" s="36"/>
      <c r="E98" s="31"/>
      <c r="F98" s="33" t="str">
        <f t="shared" si="11"/>
        <v/>
      </c>
      <c r="G98" s="34"/>
      <c r="H98" s="33" t="str">
        <f t="shared" si="12"/>
        <v/>
      </c>
      <c r="I98" s="35"/>
    </row>
    <row r="99" spans="1:9" x14ac:dyDescent="0.25">
      <c r="A99" s="31"/>
      <c r="B99" s="30"/>
      <c r="C99" s="30"/>
      <c r="D99" s="36"/>
      <c r="E99" s="31"/>
      <c r="F99" s="33" t="str">
        <f t="shared" si="11"/>
        <v/>
      </c>
      <c r="G99" s="34"/>
      <c r="H99" s="33" t="str">
        <f t="shared" si="12"/>
        <v/>
      </c>
      <c r="I99" s="35"/>
    </row>
    <row r="100" spans="1:9" x14ac:dyDescent="0.25">
      <c r="A100" s="31"/>
      <c r="B100" s="30"/>
      <c r="C100" s="30"/>
      <c r="D100" s="36"/>
      <c r="E100" s="31"/>
      <c r="F100" s="33" t="str">
        <f t="shared" si="11"/>
        <v/>
      </c>
      <c r="G100" s="34"/>
      <c r="H100" s="33" t="str">
        <f t="shared" si="12"/>
        <v/>
      </c>
      <c r="I100" s="35"/>
    </row>
    <row r="101" spans="1:9" x14ac:dyDescent="0.25">
      <c r="A101" s="31"/>
      <c r="B101" s="30"/>
      <c r="C101" s="30"/>
      <c r="D101" s="36"/>
      <c r="E101" s="31"/>
      <c r="F101" s="33" t="str">
        <f t="shared" si="11"/>
        <v/>
      </c>
      <c r="G101" s="34"/>
      <c r="H101" s="33" t="str">
        <f t="shared" si="12"/>
        <v/>
      </c>
      <c r="I101" s="35"/>
    </row>
    <row r="102" spans="1:9" x14ac:dyDescent="0.25">
      <c r="A102" s="31"/>
      <c r="B102" s="30"/>
      <c r="C102" s="30"/>
      <c r="D102" s="36"/>
      <c r="E102" s="31"/>
      <c r="F102" s="33" t="str">
        <f t="shared" si="11"/>
        <v/>
      </c>
      <c r="G102" s="34"/>
      <c r="H102" s="33" t="str">
        <f t="shared" si="12"/>
        <v/>
      </c>
      <c r="I102" s="35"/>
    </row>
    <row r="103" spans="1:9" x14ac:dyDescent="0.25">
      <c r="A103" s="31"/>
      <c r="B103" s="30"/>
      <c r="C103" s="30"/>
      <c r="D103" s="36"/>
      <c r="E103" s="31"/>
      <c r="F103" s="33" t="str">
        <f t="shared" si="11"/>
        <v/>
      </c>
      <c r="G103" s="34"/>
      <c r="H103" s="33" t="str">
        <f t="shared" si="12"/>
        <v/>
      </c>
      <c r="I103" s="35"/>
    </row>
    <row r="104" spans="1:9" x14ac:dyDescent="0.25">
      <c r="A104" s="31"/>
      <c r="B104" s="30"/>
      <c r="C104" s="30"/>
      <c r="D104" s="36"/>
      <c r="E104" s="31"/>
      <c r="F104" s="33" t="str">
        <f t="shared" si="11"/>
        <v/>
      </c>
      <c r="G104" s="34"/>
      <c r="H104" s="33" t="str">
        <f t="shared" si="12"/>
        <v/>
      </c>
      <c r="I104" s="35"/>
    </row>
    <row r="105" spans="1:9" x14ac:dyDescent="0.25">
      <c r="A105" s="31"/>
      <c r="B105" s="30"/>
      <c r="C105" s="30"/>
      <c r="D105" s="36"/>
      <c r="E105" s="31"/>
      <c r="F105" s="33" t="str">
        <f t="shared" si="11"/>
        <v/>
      </c>
      <c r="G105" s="34"/>
      <c r="H105" s="33" t="str">
        <f t="shared" si="12"/>
        <v/>
      </c>
      <c r="I105" s="35"/>
    </row>
    <row r="106" spans="1:9" x14ac:dyDescent="0.25">
      <c r="A106" s="31"/>
      <c r="B106" s="30"/>
      <c r="C106" s="30"/>
      <c r="D106" s="36"/>
      <c r="E106" s="31"/>
      <c r="F106" s="33" t="str">
        <f t="shared" si="11"/>
        <v/>
      </c>
      <c r="G106" s="34"/>
      <c r="H106" s="33" t="str">
        <f t="shared" si="12"/>
        <v/>
      </c>
      <c r="I106" s="35"/>
    </row>
    <row r="107" spans="1:9" x14ac:dyDescent="0.25">
      <c r="A107" s="31"/>
      <c r="B107" s="30"/>
      <c r="C107" s="30"/>
      <c r="D107" s="36"/>
      <c r="E107" s="31"/>
      <c r="F107" s="33" t="str">
        <f t="shared" si="11"/>
        <v/>
      </c>
      <c r="G107" s="34"/>
      <c r="H107" s="33" t="str">
        <f t="shared" si="12"/>
        <v/>
      </c>
      <c r="I107" s="35"/>
    </row>
    <row r="108" spans="1:9" x14ac:dyDescent="0.25">
      <c r="A108" s="31"/>
      <c r="B108" s="30"/>
      <c r="C108" s="30"/>
      <c r="D108" s="36"/>
      <c r="E108" s="31"/>
      <c r="F108" s="33" t="str">
        <f t="shared" si="11"/>
        <v/>
      </c>
      <c r="G108" s="34"/>
      <c r="H108" s="33" t="str">
        <f t="shared" si="12"/>
        <v/>
      </c>
      <c r="I108" s="35"/>
    </row>
    <row r="109" spans="1:9" x14ac:dyDescent="0.25">
      <c r="A109" s="31"/>
      <c r="B109" s="30"/>
      <c r="C109" s="30"/>
      <c r="D109" s="36"/>
      <c r="E109" s="31"/>
      <c r="F109" s="33" t="str">
        <f t="shared" si="11"/>
        <v/>
      </c>
      <c r="G109" s="34"/>
      <c r="H109" s="33" t="str">
        <f t="shared" si="12"/>
        <v/>
      </c>
      <c r="I109" s="35"/>
    </row>
    <row r="110" spans="1:9" x14ac:dyDescent="0.25">
      <c r="A110" s="31"/>
      <c r="B110" s="30"/>
      <c r="C110" s="30"/>
      <c r="D110" s="36"/>
      <c r="E110" s="31"/>
      <c r="F110" s="33" t="str">
        <f t="shared" si="11"/>
        <v/>
      </c>
      <c r="G110" s="34"/>
      <c r="H110" s="33" t="str">
        <f t="shared" si="12"/>
        <v/>
      </c>
      <c r="I110" s="35"/>
    </row>
    <row r="111" spans="1:9" x14ac:dyDescent="0.25">
      <c r="A111" s="31"/>
      <c r="B111" s="30"/>
      <c r="C111" s="30"/>
      <c r="D111" s="36"/>
      <c r="E111" s="31"/>
      <c r="F111" s="33" t="str">
        <f t="shared" si="11"/>
        <v/>
      </c>
      <c r="G111" s="34"/>
      <c r="H111" s="33" t="str">
        <f t="shared" si="12"/>
        <v/>
      </c>
      <c r="I111" s="35"/>
    </row>
    <row r="112" spans="1:9" x14ac:dyDescent="0.25">
      <c r="A112" s="31"/>
      <c r="B112" s="30"/>
      <c r="C112" s="30"/>
      <c r="D112" s="36"/>
      <c r="E112" s="31"/>
      <c r="F112" s="33" t="str">
        <f t="shared" si="11"/>
        <v/>
      </c>
      <c r="G112" s="34"/>
      <c r="H112" s="33" t="str">
        <f t="shared" si="12"/>
        <v/>
      </c>
      <c r="I112" s="35"/>
    </row>
    <row r="113" spans="1:9" x14ac:dyDescent="0.25">
      <c r="A113" s="31"/>
      <c r="B113" s="30"/>
      <c r="C113" s="30"/>
      <c r="D113" s="36"/>
      <c r="E113" s="31"/>
      <c r="F113" s="33" t="str">
        <f t="shared" si="11"/>
        <v/>
      </c>
      <c r="G113" s="34"/>
      <c r="H113" s="33" t="str">
        <f t="shared" si="12"/>
        <v/>
      </c>
      <c r="I113" s="35"/>
    </row>
    <row r="114" spans="1:9" x14ac:dyDescent="0.25">
      <c r="A114" s="31"/>
      <c r="B114" s="30"/>
      <c r="C114" s="30"/>
      <c r="D114" s="36"/>
      <c r="E114" s="31"/>
      <c r="F114" s="33" t="str">
        <f t="shared" si="11"/>
        <v/>
      </c>
      <c r="G114" s="34"/>
      <c r="H114" s="33" t="str">
        <f t="shared" si="12"/>
        <v/>
      </c>
      <c r="I114" s="35"/>
    </row>
    <row r="115" spans="1:9" x14ac:dyDescent="0.25">
      <c r="A115" s="31"/>
      <c r="B115" s="30"/>
      <c r="C115" s="30"/>
      <c r="D115" s="36"/>
      <c r="E115" s="31"/>
      <c r="F115" s="33" t="str">
        <f t="shared" si="11"/>
        <v/>
      </c>
      <c r="G115" s="34"/>
      <c r="H115" s="33" t="str">
        <f t="shared" si="12"/>
        <v/>
      </c>
      <c r="I115" s="35"/>
    </row>
    <row r="116" spans="1:9" x14ac:dyDescent="0.25">
      <c r="A116" s="31"/>
      <c r="B116" s="30"/>
      <c r="C116" s="30"/>
      <c r="D116" s="36"/>
      <c r="E116" s="31"/>
      <c r="F116" s="33" t="str">
        <f t="shared" si="11"/>
        <v/>
      </c>
      <c r="G116" s="34"/>
      <c r="H116" s="33" t="str">
        <f t="shared" si="12"/>
        <v/>
      </c>
      <c r="I116" s="35"/>
    </row>
    <row r="117" spans="1:9" x14ac:dyDescent="0.25">
      <c r="A117" s="31"/>
      <c r="B117" s="30"/>
      <c r="C117" s="30"/>
      <c r="D117" s="36"/>
      <c r="E117" s="31"/>
      <c r="F117" s="33" t="str">
        <f t="shared" si="11"/>
        <v/>
      </c>
      <c r="G117" s="34"/>
      <c r="H117" s="33" t="str">
        <f t="shared" si="12"/>
        <v/>
      </c>
      <c r="I117" s="35"/>
    </row>
    <row r="118" spans="1:9" x14ac:dyDescent="0.25">
      <c r="A118" s="31"/>
      <c r="B118" s="30"/>
      <c r="C118" s="30"/>
      <c r="D118" s="36"/>
      <c r="E118" s="31"/>
      <c r="F118" s="33" t="str">
        <f t="shared" si="11"/>
        <v/>
      </c>
      <c r="G118" s="34"/>
      <c r="H118" s="33" t="str">
        <f t="shared" si="12"/>
        <v/>
      </c>
      <c r="I118" s="35"/>
    </row>
    <row r="119" spans="1:9" x14ac:dyDescent="0.25">
      <c r="A119" s="31"/>
      <c r="B119" s="30"/>
      <c r="C119" s="30"/>
      <c r="D119" s="36"/>
      <c r="E119" s="31"/>
      <c r="F119" s="33" t="str">
        <f t="shared" si="11"/>
        <v/>
      </c>
      <c r="G119" s="34"/>
      <c r="H119" s="33" t="str">
        <f t="shared" si="12"/>
        <v/>
      </c>
      <c r="I119" s="35"/>
    </row>
    <row r="120" spans="1:9" x14ac:dyDescent="0.25">
      <c r="A120" s="31"/>
      <c r="B120" s="30"/>
      <c r="C120" s="30"/>
      <c r="D120" s="36"/>
      <c r="E120" s="31"/>
      <c r="F120" s="33" t="str">
        <f t="shared" si="11"/>
        <v/>
      </c>
      <c r="G120" s="34"/>
      <c r="H120" s="33" t="str">
        <f t="shared" si="12"/>
        <v/>
      </c>
      <c r="I120" s="35"/>
    </row>
    <row r="121" spans="1:9" x14ac:dyDescent="0.25">
      <c r="A121" s="31"/>
      <c r="B121" s="30"/>
      <c r="C121" s="30"/>
      <c r="D121" s="36"/>
      <c r="E121" s="31"/>
      <c r="F121" s="33" t="str">
        <f t="shared" si="11"/>
        <v/>
      </c>
      <c r="G121" s="34"/>
      <c r="H121" s="33" t="str">
        <f t="shared" si="12"/>
        <v/>
      </c>
      <c r="I121" s="35"/>
    </row>
    <row r="122" spans="1:9" x14ac:dyDescent="0.25">
      <c r="A122" s="31"/>
      <c r="B122" s="30"/>
      <c r="C122" s="30"/>
      <c r="D122" s="36"/>
      <c r="E122" s="31"/>
      <c r="F122" s="33" t="str">
        <f t="shared" si="11"/>
        <v/>
      </c>
      <c r="G122" s="34"/>
      <c r="H122" s="33" t="str">
        <f t="shared" si="12"/>
        <v/>
      </c>
      <c r="I122" s="35"/>
    </row>
    <row r="123" spans="1:9" x14ac:dyDescent="0.25">
      <c r="A123" s="31"/>
      <c r="B123" s="30"/>
      <c r="C123" s="30"/>
      <c r="D123" s="36"/>
      <c r="E123" s="31"/>
      <c r="F123" s="33" t="str">
        <f t="shared" si="11"/>
        <v/>
      </c>
      <c r="G123" s="34"/>
      <c r="H123" s="33" t="str">
        <f t="shared" si="12"/>
        <v/>
      </c>
      <c r="I123" s="35"/>
    </row>
    <row r="124" spans="1:9" x14ac:dyDescent="0.25">
      <c r="A124" s="31"/>
      <c r="B124" s="30"/>
      <c r="C124" s="30"/>
      <c r="D124" s="36"/>
      <c r="E124" s="31"/>
      <c r="F124" s="33" t="str">
        <f t="shared" ref="F124:F187" si="13">IF(D124="","",D124*E124/1000)</f>
        <v/>
      </c>
      <c r="G124" s="34"/>
      <c r="H124" s="33" t="str">
        <f t="shared" si="12"/>
        <v/>
      </c>
      <c r="I124" s="35"/>
    </row>
    <row r="125" spans="1:9" x14ac:dyDescent="0.25">
      <c r="A125" s="31"/>
      <c r="B125" s="30"/>
      <c r="C125" s="30"/>
      <c r="D125" s="36"/>
      <c r="E125" s="31"/>
      <c r="F125" s="33" t="str">
        <f t="shared" si="13"/>
        <v/>
      </c>
      <c r="G125" s="34"/>
      <c r="H125" s="33" t="str">
        <f t="shared" si="12"/>
        <v/>
      </c>
      <c r="I125" s="35"/>
    </row>
    <row r="126" spans="1:9" x14ac:dyDescent="0.25">
      <c r="A126" s="31"/>
      <c r="B126" s="30"/>
      <c r="C126" s="30"/>
      <c r="D126" s="36"/>
      <c r="E126" s="31"/>
      <c r="F126" s="33" t="str">
        <f t="shared" si="13"/>
        <v/>
      </c>
      <c r="G126" s="34"/>
      <c r="H126" s="33" t="str">
        <f t="shared" si="12"/>
        <v/>
      </c>
      <c r="I126" s="35"/>
    </row>
    <row r="127" spans="1:9" x14ac:dyDescent="0.25">
      <c r="A127" s="31"/>
      <c r="B127" s="30"/>
      <c r="C127" s="30"/>
      <c r="D127" s="36"/>
      <c r="E127" s="31"/>
      <c r="F127" s="33" t="str">
        <f t="shared" si="13"/>
        <v/>
      </c>
      <c r="G127" s="34"/>
      <c r="H127" s="33" t="str">
        <f t="shared" si="12"/>
        <v/>
      </c>
      <c r="I127" s="35"/>
    </row>
    <row r="128" spans="1:9" x14ac:dyDescent="0.25">
      <c r="A128" s="31"/>
      <c r="B128" s="30"/>
      <c r="C128" s="30"/>
      <c r="D128" s="36"/>
      <c r="E128" s="31"/>
      <c r="F128" s="33" t="str">
        <f t="shared" si="13"/>
        <v/>
      </c>
      <c r="G128" s="34"/>
      <c r="H128" s="33" t="str">
        <f t="shared" si="12"/>
        <v/>
      </c>
      <c r="I128" s="35"/>
    </row>
    <row r="129" spans="1:9" x14ac:dyDescent="0.25">
      <c r="A129" s="31"/>
      <c r="B129" s="30"/>
      <c r="C129" s="30"/>
      <c r="D129" s="36"/>
      <c r="E129" s="31"/>
      <c r="F129" s="33" t="str">
        <f t="shared" si="13"/>
        <v/>
      </c>
      <c r="G129" s="34"/>
      <c r="H129" s="33" t="str">
        <f t="shared" si="12"/>
        <v/>
      </c>
      <c r="I129" s="35"/>
    </row>
    <row r="130" spans="1:9" x14ac:dyDescent="0.25">
      <c r="A130" s="31"/>
      <c r="B130" s="30"/>
      <c r="C130" s="30"/>
      <c r="D130" s="36"/>
      <c r="E130" s="31"/>
      <c r="F130" s="33" t="str">
        <f t="shared" si="13"/>
        <v/>
      </c>
      <c r="G130" s="34"/>
      <c r="H130" s="33" t="str">
        <f t="shared" si="12"/>
        <v/>
      </c>
      <c r="I130" s="35"/>
    </row>
    <row r="131" spans="1:9" x14ac:dyDescent="0.25">
      <c r="A131" s="31"/>
      <c r="B131" s="30"/>
      <c r="C131" s="30"/>
      <c r="D131" s="36"/>
      <c r="E131" s="31"/>
      <c r="F131" s="33" t="str">
        <f t="shared" si="13"/>
        <v/>
      </c>
      <c r="G131" s="34"/>
      <c r="H131" s="33" t="str">
        <f t="shared" si="12"/>
        <v/>
      </c>
      <c r="I131" s="35"/>
    </row>
    <row r="132" spans="1:9" x14ac:dyDescent="0.25">
      <c r="A132" s="31"/>
      <c r="B132" s="30"/>
      <c r="C132" s="30"/>
      <c r="D132" s="36"/>
      <c r="E132" s="31"/>
      <c r="F132" s="33" t="str">
        <f t="shared" si="13"/>
        <v/>
      </c>
      <c r="G132" s="34"/>
      <c r="H132" s="33" t="str">
        <f t="shared" si="12"/>
        <v/>
      </c>
      <c r="I132" s="35"/>
    </row>
    <row r="133" spans="1:9" x14ac:dyDescent="0.25">
      <c r="A133" s="31"/>
      <c r="B133" s="30"/>
      <c r="C133" s="30"/>
      <c r="D133" s="36"/>
      <c r="E133" s="31"/>
      <c r="F133" s="33" t="str">
        <f t="shared" si="13"/>
        <v/>
      </c>
      <c r="G133" s="34"/>
      <c r="H133" s="33" t="str">
        <f t="shared" si="12"/>
        <v/>
      </c>
      <c r="I133" s="35"/>
    </row>
    <row r="134" spans="1:9" x14ac:dyDescent="0.25">
      <c r="A134" s="31"/>
      <c r="B134" s="30"/>
      <c r="C134" s="30"/>
      <c r="D134" s="36"/>
      <c r="E134" s="31"/>
      <c r="F134" s="33" t="str">
        <f t="shared" si="13"/>
        <v/>
      </c>
      <c r="G134" s="34"/>
      <c r="H134" s="33" t="str">
        <f t="shared" si="12"/>
        <v/>
      </c>
      <c r="I134" s="35"/>
    </row>
    <row r="135" spans="1:9" x14ac:dyDescent="0.25">
      <c r="A135" s="31"/>
      <c r="B135" s="30"/>
      <c r="C135" s="30"/>
      <c r="D135" s="36"/>
      <c r="E135" s="31"/>
      <c r="F135" s="33" t="str">
        <f t="shared" si="13"/>
        <v/>
      </c>
      <c r="G135" s="34"/>
      <c r="H135" s="33" t="str">
        <f t="shared" si="12"/>
        <v/>
      </c>
      <c r="I135" s="35"/>
    </row>
    <row r="136" spans="1:9" x14ac:dyDescent="0.25">
      <c r="A136" s="31"/>
      <c r="B136" s="30"/>
      <c r="C136" s="30"/>
      <c r="D136" s="36"/>
      <c r="E136" s="31"/>
      <c r="F136" s="33" t="str">
        <f t="shared" si="13"/>
        <v/>
      </c>
      <c r="G136" s="34"/>
      <c r="H136" s="33" t="str">
        <f t="shared" si="12"/>
        <v/>
      </c>
      <c r="I136" s="35"/>
    </row>
    <row r="137" spans="1:9" x14ac:dyDescent="0.25">
      <c r="A137" s="31"/>
      <c r="B137" s="30"/>
      <c r="C137" s="30"/>
      <c r="D137" s="36"/>
      <c r="E137" s="31"/>
      <c r="F137" s="33" t="str">
        <f t="shared" si="13"/>
        <v/>
      </c>
      <c r="G137" s="34"/>
      <c r="H137" s="33" t="str">
        <f t="shared" si="12"/>
        <v/>
      </c>
      <c r="I137" s="35"/>
    </row>
    <row r="138" spans="1:9" x14ac:dyDescent="0.25">
      <c r="A138" s="31"/>
      <c r="B138" s="30"/>
      <c r="C138" s="30"/>
      <c r="D138" s="36"/>
      <c r="E138" s="31"/>
      <c r="F138" s="33" t="str">
        <f t="shared" si="13"/>
        <v/>
      </c>
      <c r="G138" s="34"/>
      <c r="H138" s="33" t="str">
        <f t="shared" si="12"/>
        <v/>
      </c>
      <c r="I138" s="35"/>
    </row>
    <row r="139" spans="1:9" x14ac:dyDescent="0.25">
      <c r="A139" s="31"/>
      <c r="B139" s="30"/>
      <c r="C139" s="30"/>
      <c r="D139" s="36"/>
      <c r="E139" s="31"/>
      <c r="F139" s="33" t="str">
        <f t="shared" si="13"/>
        <v/>
      </c>
      <c r="G139" s="34"/>
      <c r="H139" s="33" t="str">
        <f t="shared" si="12"/>
        <v/>
      </c>
      <c r="I139" s="35"/>
    </row>
    <row r="140" spans="1:9" x14ac:dyDescent="0.25">
      <c r="A140" s="31"/>
      <c r="B140" s="30"/>
      <c r="C140" s="30"/>
      <c r="D140" s="36"/>
      <c r="E140" s="31"/>
      <c r="F140" s="33" t="str">
        <f t="shared" si="13"/>
        <v/>
      </c>
      <c r="G140" s="34"/>
      <c r="H140" s="33" t="str">
        <f t="shared" si="12"/>
        <v/>
      </c>
      <c r="I140" s="35"/>
    </row>
    <row r="141" spans="1:9" x14ac:dyDescent="0.25">
      <c r="A141" s="31"/>
      <c r="B141" s="30"/>
      <c r="C141" s="30"/>
      <c r="D141" s="36"/>
      <c r="E141" s="31"/>
      <c r="F141" s="33" t="str">
        <f t="shared" si="13"/>
        <v/>
      </c>
      <c r="G141" s="34"/>
      <c r="H141" s="33" t="str">
        <f t="shared" si="12"/>
        <v/>
      </c>
      <c r="I141" s="35"/>
    </row>
    <row r="142" spans="1:9" x14ac:dyDescent="0.25">
      <c r="A142" s="31"/>
      <c r="B142" s="30"/>
      <c r="C142" s="30"/>
      <c r="D142" s="36"/>
      <c r="E142" s="31"/>
      <c r="F142" s="33" t="str">
        <f t="shared" si="13"/>
        <v/>
      </c>
      <c r="G142" s="34"/>
      <c r="H142" s="33" t="str">
        <f t="shared" si="12"/>
        <v/>
      </c>
      <c r="I142" s="35"/>
    </row>
    <row r="143" spans="1:9" x14ac:dyDescent="0.25">
      <c r="A143" s="31"/>
      <c r="B143" s="30"/>
      <c r="C143" s="30"/>
      <c r="D143" s="36"/>
      <c r="E143" s="31"/>
      <c r="F143" s="33" t="str">
        <f t="shared" si="13"/>
        <v/>
      </c>
      <c r="G143" s="34"/>
      <c r="H143" s="33" t="str">
        <f t="shared" si="12"/>
        <v/>
      </c>
      <c r="I143" s="35"/>
    </row>
    <row r="144" spans="1:9" x14ac:dyDescent="0.25">
      <c r="A144" s="31"/>
      <c r="B144" s="30"/>
      <c r="C144" s="30"/>
      <c r="D144" s="36"/>
      <c r="E144" s="31"/>
      <c r="F144" s="33" t="str">
        <f t="shared" si="13"/>
        <v/>
      </c>
      <c r="G144" s="34"/>
      <c r="H144" s="33" t="str">
        <f t="shared" si="12"/>
        <v/>
      </c>
      <c r="I144" s="35"/>
    </row>
    <row r="145" spans="1:9" x14ac:dyDescent="0.25">
      <c r="A145" s="31"/>
      <c r="B145" s="30"/>
      <c r="C145" s="30"/>
      <c r="D145" s="36"/>
      <c r="E145" s="31"/>
      <c r="F145" s="33" t="str">
        <f t="shared" si="13"/>
        <v/>
      </c>
      <c r="G145" s="34"/>
      <c r="H145" s="33" t="str">
        <f t="shared" ref="H145:H190" si="14">IF(F145="","",F145*G145)</f>
        <v/>
      </c>
      <c r="I145" s="35"/>
    </row>
    <row r="146" spans="1:9" x14ac:dyDescent="0.25">
      <c r="A146" s="31"/>
      <c r="B146" s="30"/>
      <c r="C146" s="30"/>
      <c r="D146" s="36"/>
      <c r="E146" s="31"/>
      <c r="F146" s="33" t="str">
        <f t="shared" si="13"/>
        <v/>
      </c>
      <c r="G146" s="34"/>
      <c r="H146" s="33" t="str">
        <f t="shared" si="14"/>
        <v/>
      </c>
      <c r="I146" s="35"/>
    </row>
    <row r="147" spans="1:9" x14ac:dyDescent="0.25">
      <c r="A147" s="31"/>
      <c r="B147" s="30"/>
      <c r="C147" s="30"/>
      <c r="D147" s="36"/>
      <c r="E147" s="31"/>
      <c r="F147" s="33" t="str">
        <f t="shared" si="13"/>
        <v/>
      </c>
      <c r="G147" s="34"/>
      <c r="H147" s="33" t="str">
        <f t="shared" si="14"/>
        <v/>
      </c>
      <c r="I147" s="35"/>
    </row>
    <row r="148" spans="1:9" x14ac:dyDescent="0.25">
      <c r="A148" s="31"/>
      <c r="B148" s="30"/>
      <c r="C148" s="30"/>
      <c r="D148" s="36"/>
      <c r="E148" s="31"/>
      <c r="F148" s="33" t="str">
        <f t="shared" si="13"/>
        <v/>
      </c>
      <c r="G148" s="34"/>
      <c r="H148" s="33" t="str">
        <f t="shared" si="14"/>
        <v/>
      </c>
      <c r="I148" s="35"/>
    </row>
    <row r="149" spans="1:9" x14ac:dyDescent="0.25">
      <c r="A149" s="31"/>
      <c r="B149" s="30"/>
      <c r="C149" s="30"/>
      <c r="D149" s="36"/>
      <c r="E149" s="31"/>
      <c r="F149" s="33" t="str">
        <f t="shared" si="13"/>
        <v/>
      </c>
      <c r="G149" s="34"/>
      <c r="H149" s="33" t="str">
        <f t="shared" si="14"/>
        <v/>
      </c>
      <c r="I149" s="35"/>
    </row>
    <row r="150" spans="1:9" x14ac:dyDescent="0.25">
      <c r="A150" s="31"/>
      <c r="B150" s="30"/>
      <c r="C150" s="30"/>
      <c r="D150" s="36"/>
      <c r="E150" s="31"/>
      <c r="F150" s="33" t="str">
        <f t="shared" si="13"/>
        <v/>
      </c>
      <c r="G150" s="34"/>
      <c r="H150" s="33" t="str">
        <f t="shared" si="14"/>
        <v/>
      </c>
      <c r="I150" s="35"/>
    </row>
    <row r="151" spans="1:9" x14ac:dyDescent="0.25">
      <c r="A151" s="31"/>
      <c r="B151" s="30"/>
      <c r="C151" s="30"/>
      <c r="D151" s="36"/>
      <c r="E151" s="31"/>
      <c r="F151" s="33" t="str">
        <f t="shared" si="13"/>
        <v/>
      </c>
      <c r="G151" s="34"/>
      <c r="H151" s="33" t="str">
        <f t="shared" si="14"/>
        <v/>
      </c>
      <c r="I151" s="35"/>
    </row>
    <row r="152" spans="1:9" x14ac:dyDescent="0.25">
      <c r="A152" s="31"/>
      <c r="B152" s="30"/>
      <c r="C152" s="30"/>
      <c r="D152" s="36"/>
      <c r="E152" s="31"/>
      <c r="F152" s="33" t="str">
        <f t="shared" si="13"/>
        <v/>
      </c>
      <c r="G152" s="34"/>
      <c r="H152" s="33" t="str">
        <f t="shared" si="14"/>
        <v/>
      </c>
      <c r="I152" s="35"/>
    </row>
    <row r="153" spans="1:9" x14ac:dyDescent="0.25">
      <c r="A153" s="31"/>
      <c r="B153" s="30"/>
      <c r="C153" s="30"/>
      <c r="D153" s="36"/>
      <c r="E153" s="31"/>
      <c r="F153" s="33" t="str">
        <f t="shared" si="13"/>
        <v/>
      </c>
      <c r="G153" s="34"/>
      <c r="H153" s="33" t="str">
        <f t="shared" si="14"/>
        <v/>
      </c>
      <c r="I153" s="35"/>
    </row>
    <row r="154" spans="1:9" x14ac:dyDescent="0.25">
      <c r="A154" s="31"/>
      <c r="B154" s="30"/>
      <c r="C154" s="30"/>
      <c r="D154" s="36"/>
      <c r="E154" s="31"/>
      <c r="F154" s="33" t="str">
        <f t="shared" si="13"/>
        <v/>
      </c>
      <c r="G154" s="34"/>
      <c r="H154" s="33" t="str">
        <f t="shared" si="14"/>
        <v/>
      </c>
      <c r="I154" s="35"/>
    </row>
    <row r="155" spans="1:9" x14ac:dyDescent="0.25">
      <c r="A155" s="31"/>
      <c r="B155" s="30"/>
      <c r="C155" s="30"/>
      <c r="D155" s="36"/>
      <c r="E155" s="31"/>
      <c r="F155" s="33" t="str">
        <f t="shared" si="13"/>
        <v/>
      </c>
      <c r="G155" s="34"/>
      <c r="H155" s="33" t="str">
        <f t="shared" si="14"/>
        <v/>
      </c>
      <c r="I155" s="35"/>
    </row>
    <row r="156" spans="1:9" x14ac:dyDescent="0.25">
      <c r="A156" s="31"/>
      <c r="B156" s="30"/>
      <c r="C156" s="30"/>
      <c r="D156" s="36"/>
      <c r="E156" s="31"/>
      <c r="F156" s="33" t="str">
        <f t="shared" si="13"/>
        <v/>
      </c>
      <c r="G156" s="34"/>
      <c r="H156" s="33" t="str">
        <f t="shared" si="14"/>
        <v/>
      </c>
      <c r="I156" s="35"/>
    </row>
    <row r="157" spans="1:9" x14ac:dyDescent="0.25">
      <c r="A157" s="31"/>
      <c r="B157" s="30"/>
      <c r="C157" s="30"/>
      <c r="D157" s="36"/>
      <c r="E157" s="31"/>
      <c r="F157" s="33" t="str">
        <f t="shared" si="13"/>
        <v/>
      </c>
      <c r="G157" s="34"/>
      <c r="H157" s="33" t="str">
        <f t="shared" si="14"/>
        <v/>
      </c>
      <c r="I157" s="35"/>
    </row>
    <row r="158" spans="1:9" x14ac:dyDescent="0.25">
      <c r="A158" s="31"/>
      <c r="B158" s="30"/>
      <c r="C158" s="30"/>
      <c r="D158" s="36"/>
      <c r="E158" s="31"/>
      <c r="F158" s="33" t="str">
        <f t="shared" si="13"/>
        <v/>
      </c>
      <c r="G158" s="34"/>
      <c r="H158" s="33" t="str">
        <f t="shared" si="14"/>
        <v/>
      </c>
      <c r="I158" s="35"/>
    </row>
    <row r="159" spans="1:9" x14ac:dyDescent="0.25">
      <c r="A159" s="31"/>
      <c r="B159" s="30"/>
      <c r="C159" s="30"/>
      <c r="D159" s="36"/>
      <c r="E159" s="31"/>
      <c r="F159" s="33" t="str">
        <f t="shared" si="13"/>
        <v/>
      </c>
      <c r="G159" s="34"/>
      <c r="H159" s="33" t="str">
        <f t="shared" si="14"/>
        <v/>
      </c>
      <c r="I159" s="35"/>
    </row>
    <row r="160" spans="1:9" x14ac:dyDescent="0.25">
      <c r="A160" s="31"/>
      <c r="B160" s="30"/>
      <c r="C160" s="30"/>
      <c r="D160" s="36"/>
      <c r="E160" s="31"/>
      <c r="F160" s="33" t="str">
        <f t="shared" si="13"/>
        <v/>
      </c>
      <c r="G160" s="34"/>
      <c r="H160" s="33" t="str">
        <f t="shared" si="14"/>
        <v/>
      </c>
      <c r="I160" s="35"/>
    </row>
    <row r="161" spans="1:9" x14ac:dyDescent="0.25">
      <c r="A161" s="31"/>
      <c r="B161" s="30"/>
      <c r="C161" s="30"/>
      <c r="D161" s="36"/>
      <c r="E161" s="31"/>
      <c r="F161" s="33" t="str">
        <f t="shared" si="13"/>
        <v/>
      </c>
      <c r="G161" s="34"/>
      <c r="H161" s="33" t="str">
        <f t="shared" si="14"/>
        <v/>
      </c>
      <c r="I161" s="35"/>
    </row>
    <row r="162" spans="1:9" x14ac:dyDescent="0.25">
      <c r="A162" s="31"/>
      <c r="B162" s="30"/>
      <c r="C162" s="30"/>
      <c r="D162" s="36"/>
      <c r="E162" s="31"/>
      <c r="F162" s="33" t="str">
        <f t="shared" si="13"/>
        <v/>
      </c>
      <c r="G162" s="34"/>
      <c r="H162" s="33" t="str">
        <f t="shared" si="14"/>
        <v/>
      </c>
      <c r="I162" s="35"/>
    </row>
    <row r="163" spans="1:9" x14ac:dyDescent="0.25">
      <c r="A163" s="31"/>
      <c r="B163" s="30"/>
      <c r="C163" s="30"/>
      <c r="D163" s="36"/>
      <c r="E163" s="31"/>
      <c r="F163" s="33" t="str">
        <f t="shared" si="13"/>
        <v/>
      </c>
      <c r="G163" s="34"/>
      <c r="H163" s="33" t="str">
        <f t="shared" si="14"/>
        <v/>
      </c>
      <c r="I163" s="35"/>
    </row>
    <row r="164" spans="1:9" x14ac:dyDescent="0.25">
      <c r="A164" s="31"/>
      <c r="B164" s="30"/>
      <c r="C164" s="30"/>
      <c r="D164" s="36"/>
      <c r="E164" s="31"/>
      <c r="F164" s="33" t="str">
        <f t="shared" si="13"/>
        <v/>
      </c>
      <c r="G164" s="34"/>
      <c r="H164" s="33" t="str">
        <f t="shared" si="14"/>
        <v/>
      </c>
      <c r="I164" s="35"/>
    </row>
    <row r="165" spans="1:9" x14ac:dyDescent="0.25">
      <c r="A165" s="31"/>
      <c r="B165" s="30"/>
      <c r="C165" s="30"/>
      <c r="D165" s="36"/>
      <c r="E165" s="31"/>
      <c r="F165" s="33" t="str">
        <f t="shared" si="13"/>
        <v/>
      </c>
      <c r="G165" s="34"/>
      <c r="H165" s="33" t="str">
        <f t="shared" si="14"/>
        <v/>
      </c>
      <c r="I165" s="35"/>
    </row>
    <row r="166" spans="1:9" x14ac:dyDescent="0.25">
      <c r="A166" s="31"/>
      <c r="B166" s="30"/>
      <c r="C166" s="30"/>
      <c r="D166" s="36"/>
      <c r="E166" s="31"/>
      <c r="F166" s="33" t="str">
        <f t="shared" si="13"/>
        <v/>
      </c>
      <c r="G166" s="34"/>
      <c r="H166" s="33" t="str">
        <f t="shared" si="14"/>
        <v/>
      </c>
      <c r="I166" s="35"/>
    </row>
    <row r="167" spans="1:9" x14ac:dyDescent="0.25">
      <c r="A167" s="31"/>
      <c r="B167" s="30"/>
      <c r="C167" s="30"/>
      <c r="D167" s="36"/>
      <c r="E167" s="31"/>
      <c r="F167" s="33" t="str">
        <f t="shared" si="13"/>
        <v/>
      </c>
      <c r="G167" s="34"/>
      <c r="H167" s="33" t="str">
        <f t="shared" si="14"/>
        <v/>
      </c>
      <c r="I167" s="35"/>
    </row>
    <row r="168" spans="1:9" x14ac:dyDescent="0.25">
      <c r="A168" s="31"/>
      <c r="B168" s="30"/>
      <c r="C168" s="30"/>
      <c r="D168" s="36"/>
      <c r="E168" s="31"/>
      <c r="F168" s="33" t="str">
        <f t="shared" si="13"/>
        <v/>
      </c>
      <c r="G168" s="34"/>
      <c r="H168" s="33" t="str">
        <f t="shared" si="14"/>
        <v/>
      </c>
      <c r="I168" s="35"/>
    </row>
    <row r="169" spans="1:9" x14ac:dyDescent="0.25">
      <c r="A169" s="31"/>
      <c r="B169" s="30"/>
      <c r="C169" s="30"/>
      <c r="D169" s="36"/>
      <c r="E169" s="31"/>
      <c r="F169" s="33" t="str">
        <f t="shared" si="13"/>
        <v/>
      </c>
      <c r="G169" s="34"/>
      <c r="H169" s="33" t="str">
        <f t="shared" si="14"/>
        <v/>
      </c>
      <c r="I169" s="35"/>
    </row>
    <row r="170" spans="1:9" x14ac:dyDescent="0.25">
      <c r="A170" s="31"/>
      <c r="B170" s="30"/>
      <c r="C170" s="30"/>
      <c r="D170" s="36"/>
      <c r="E170" s="31"/>
      <c r="F170" s="33" t="str">
        <f t="shared" si="13"/>
        <v/>
      </c>
      <c r="G170" s="34"/>
      <c r="H170" s="33" t="str">
        <f t="shared" si="14"/>
        <v/>
      </c>
      <c r="I170" s="35"/>
    </row>
    <row r="171" spans="1:9" x14ac:dyDescent="0.25">
      <c r="A171" s="31"/>
      <c r="B171" s="30"/>
      <c r="C171" s="30"/>
      <c r="D171" s="36"/>
      <c r="E171" s="31"/>
      <c r="F171" s="33" t="str">
        <f t="shared" si="13"/>
        <v/>
      </c>
      <c r="G171" s="34"/>
      <c r="H171" s="33" t="str">
        <f t="shared" si="14"/>
        <v/>
      </c>
      <c r="I171" s="35"/>
    </row>
    <row r="172" spans="1:9" x14ac:dyDescent="0.25">
      <c r="A172" s="31"/>
      <c r="B172" s="30"/>
      <c r="C172" s="30"/>
      <c r="D172" s="36"/>
      <c r="E172" s="31"/>
      <c r="F172" s="33" t="str">
        <f t="shared" si="13"/>
        <v/>
      </c>
      <c r="G172" s="34"/>
      <c r="H172" s="33" t="str">
        <f t="shared" si="14"/>
        <v/>
      </c>
      <c r="I172" s="35"/>
    </row>
    <row r="173" spans="1:9" x14ac:dyDescent="0.25">
      <c r="A173" s="31"/>
      <c r="B173" s="30"/>
      <c r="C173" s="30"/>
      <c r="D173" s="36"/>
      <c r="E173" s="31"/>
      <c r="F173" s="33" t="str">
        <f t="shared" si="13"/>
        <v/>
      </c>
      <c r="G173" s="34"/>
      <c r="H173" s="33" t="str">
        <f t="shared" si="14"/>
        <v/>
      </c>
      <c r="I173" s="35"/>
    </row>
    <row r="174" spans="1:9" x14ac:dyDescent="0.25">
      <c r="A174" s="31"/>
      <c r="B174" s="30"/>
      <c r="C174" s="30"/>
      <c r="D174" s="36"/>
      <c r="E174" s="31"/>
      <c r="F174" s="33" t="str">
        <f t="shared" si="13"/>
        <v/>
      </c>
      <c r="G174" s="34"/>
      <c r="H174" s="33" t="str">
        <f t="shared" si="14"/>
        <v/>
      </c>
      <c r="I174" s="35"/>
    </row>
    <row r="175" spans="1:9" x14ac:dyDescent="0.25">
      <c r="A175" s="31"/>
      <c r="B175" s="30"/>
      <c r="C175" s="30"/>
      <c r="D175" s="36"/>
      <c r="E175" s="31"/>
      <c r="F175" s="33" t="str">
        <f t="shared" si="13"/>
        <v/>
      </c>
      <c r="G175" s="34"/>
      <c r="H175" s="33" t="str">
        <f t="shared" si="14"/>
        <v/>
      </c>
      <c r="I175" s="35"/>
    </row>
    <row r="176" spans="1:9" x14ac:dyDescent="0.25">
      <c r="A176" s="31"/>
      <c r="B176" s="30"/>
      <c r="C176" s="30"/>
      <c r="D176" s="36"/>
      <c r="E176" s="31"/>
      <c r="F176" s="33" t="str">
        <f t="shared" si="13"/>
        <v/>
      </c>
      <c r="G176" s="34"/>
      <c r="H176" s="33" t="str">
        <f t="shared" si="14"/>
        <v/>
      </c>
      <c r="I176" s="35"/>
    </row>
    <row r="177" spans="1:9" x14ac:dyDescent="0.25">
      <c r="A177" s="31"/>
      <c r="B177" s="30"/>
      <c r="C177" s="30"/>
      <c r="D177" s="36"/>
      <c r="E177" s="31"/>
      <c r="F177" s="33" t="str">
        <f t="shared" si="13"/>
        <v/>
      </c>
      <c r="G177" s="34"/>
      <c r="H177" s="33" t="str">
        <f t="shared" si="14"/>
        <v/>
      </c>
      <c r="I177" s="35"/>
    </row>
    <row r="178" spans="1:9" x14ac:dyDescent="0.25">
      <c r="A178" s="31"/>
      <c r="B178" s="30"/>
      <c r="C178" s="30"/>
      <c r="D178" s="36"/>
      <c r="E178" s="31"/>
      <c r="F178" s="33" t="str">
        <f t="shared" si="13"/>
        <v/>
      </c>
      <c r="G178" s="34"/>
      <c r="H178" s="33" t="str">
        <f t="shared" si="14"/>
        <v/>
      </c>
      <c r="I178" s="35"/>
    </row>
    <row r="179" spans="1:9" x14ac:dyDescent="0.25">
      <c r="A179" s="31"/>
      <c r="B179" s="30"/>
      <c r="C179" s="30"/>
      <c r="D179" s="36"/>
      <c r="E179" s="31"/>
      <c r="F179" s="33" t="str">
        <f t="shared" si="13"/>
        <v/>
      </c>
      <c r="G179" s="34"/>
      <c r="H179" s="33" t="str">
        <f t="shared" si="14"/>
        <v/>
      </c>
      <c r="I179" s="35"/>
    </row>
    <row r="180" spans="1:9" x14ac:dyDescent="0.25">
      <c r="A180" s="31"/>
      <c r="B180" s="30"/>
      <c r="C180" s="30"/>
      <c r="D180" s="36"/>
      <c r="E180" s="31"/>
      <c r="F180" s="33" t="str">
        <f t="shared" si="13"/>
        <v/>
      </c>
      <c r="G180" s="34"/>
      <c r="H180" s="33" t="str">
        <f t="shared" si="14"/>
        <v/>
      </c>
      <c r="I180" s="35"/>
    </row>
    <row r="181" spans="1:9" x14ac:dyDescent="0.25">
      <c r="A181" s="31"/>
      <c r="B181" s="30"/>
      <c r="C181" s="30"/>
      <c r="D181" s="36"/>
      <c r="E181" s="31"/>
      <c r="F181" s="33" t="str">
        <f t="shared" si="13"/>
        <v/>
      </c>
      <c r="G181" s="34"/>
      <c r="H181" s="33" t="str">
        <f t="shared" si="14"/>
        <v/>
      </c>
      <c r="I181" s="35"/>
    </row>
    <row r="182" spans="1:9" x14ac:dyDescent="0.25">
      <c r="A182" s="31"/>
      <c r="B182" s="30"/>
      <c r="C182" s="30"/>
      <c r="D182" s="36"/>
      <c r="E182" s="31"/>
      <c r="F182" s="33" t="str">
        <f t="shared" si="13"/>
        <v/>
      </c>
      <c r="G182" s="34"/>
      <c r="H182" s="33" t="str">
        <f t="shared" si="14"/>
        <v/>
      </c>
      <c r="I182" s="35"/>
    </row>
    <row r="183" spans="1:9" x14ac:dyDescent="0.25">
      <c r="A183" s="31"/>
      <c r="B183" s="30"/>
      <c r="C183" s="30"/>
      <c r="D183" s="36"/>
      <c r="E183" s="31"/>
      <c r="F183" s="33" t="str">
        <f t="shared" si="13"/>
        <v/>
      </c>
      <c r="G183" s="34"/>
      <c r="H183" s="33" t="str">
        <f t="shared" si="14"/>
        <v/>
      </c>
      <c r="I183" s="35"/>
    </row>
    <row r="184" spans="1:9" x14ac:dyDescent="0.25">
      <c r="A184" s="31"/>
      <c r="B184" s="30"/>
      <c r="C184" s="30"/>
      <c r="D184" s="36"/>
      <c r="E184" s="31"/>
      <c r="F184" s="33" t="str">
        <f t="shared" si="13"/>
        <v/>
      </c>
      <c r="G184" s="34"/>
      <c r="H184" s="33" t="str">
        <f t="shared" si="14"/>
        <v/>
      </c>
      <c r="I184" s="35"/>
    </row>
    <row r="185" spans="1:9" x14ac:dyDescent="0.25">
      <c r="A185" s="31"/>
      <c r="B185" s="30"/>
      <c r="C185" s="30"/>
      <c r="D185" s="36"/>
      <c r="E185" s="31"/>
      <c r="F185" s="33" t="str">
        <f t="shared" si="13"/>
        <v/>
      </c>
      <c r="G185" s="34"/>
      <c r="H185" s="33" t="str">
        <f t="shared" si="14"/>
        <v/>
      </c>
      <c r="I185" s="35"/>
    </row>
    <row r="186" spans="1:9" x14ac:dyDescent="0.25">
      <c r="A186" s="31"/>
      <c r="B186" s="30"/>
      <c r="C186" s="30"/>
      <c r="D186" s="36"/>
      <c r="E186" s="31"/>
      <c r="F186" s="33" t="str">
        <f t="shared" si="13"/>
        <v/>
      </c>
      <c r="G186" s="34"/>
      <c r="H186" s="33" t="str">
        <f t="shared" si="14"/>
        <v/>
      </c>
      <c r="I186" s="35"/>
    </row>
    <row r="187" spans="1:9" x14ac:dyDescent="0.25">
      <c r="A187" s="31"/>
      <c r="B187" s="30"/>
      <c r="C187" s="30"/>
      <c r="D187" s="36"/>
      <c r="E187" s="31"/>
      <c r="F187" s="33" t="str">
        <f t="shared" si="13"/>
        <v/>
      </c>
      <c r="G187" s="34"/>
      <c r="H187" s="33" t="str">
        <f t="shared" si="14"/>
        <v/>
      </c>
      <c r="I187" s="35"/>
    </row>
    <row r="188" spans="1:9" x14ac:dyDescent="0.25">
      <c r="A188" s="31"/>
      <c r="B188" s="30"/>
      <c r="C188" s="30"/>
      <c r="D188" s="36"/>
      <c r="E188" s="31"/>
      <c r="F188" s="33" t="str">
        <f t="shared" ref="F188:F190" si="15">IF(D188="","",D188*E188/1000)</f>
        <v/>
      </c>
      <c r="G188" s="34"/>
      <c r="H188" s="33" t="str">
        <f t="shared" si="14"/>
        <v/>
      </c>
      <c r="I188" s="35"/>
    </row>
    <row r="189" spans="1:9" x14ac:dyDescent="0.25">
      <c r="A189" s="31"/>
      <c r="B189" s="30"/>
      <c r="C189" s="30"/>
      <c r="D189" s="36"/>
      <c r="E189" s="31"/>
      <c r="F189" s="33" t="str">
        <f t="shared" si="15"/>
        <v/>
      </c>
      <c r="G189" s="34"/>
      <c r="H189" s="33" t="str">
        <f t="shared" si="14"/>
        <v/>
      </c>
      <c r="I189" s="35"/>
    </row>
    <row r="190" spans="1:9" x14ac:dyDescent="0.25">
      <c r="A190" s="31"/>
      <c r="B190" s="30"/>
      <c r="C190" s="30"/>
      <c r="D190" s="36"/>
      <c r="E190" s="31"/>
      <c r="F190" s="33" t="str">
        <f t="shared" si="15"/>
        <v/>
      </c>
      <c r="G190" s="34"/>
      <c r="H190" s="33" t="str">
        <f t="shared" si="14"/>
        <v/>
      </c>
      <c r="I190" s="35"/>
    </row>
  </sheetData>
  <autoFilter ref="A2:I190"/>
  <mergeCells count="1">
    <mergeCell ref="A1:H1"/>
  </mergeCells>
  <pageMargins left="0.7" right="0.7" top="0.75" bottom="0.75" header="0.3" footer="0.3"/>
  <pageSetup paperSize="9" scale="83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ySplit="2" topLeftCell="A3" activePane="bottomLeft" state="frozen"/>
      <selection pane="bottomLeft" activeCell="L12" sqref="L12"/>
    </sheetView>
  </sheetViews>
  <sheetFormatPr defaultRowHeight="15" x14ac:dyDescent="0.25"/>
  <cols>
    <col min="1" max="1" width="16" style="3" bestFit="1" customWidth="1"/>
    <col min="2" max="2" width="10.5703125" style="3" bestFit="1" customWidth="1"/>
    <col min="3" max="3" width="10" style="20" bestFit="1" customWidth="1"/>
    <col min="4" max="4" width="10.140625" style="3" bestFit="1" customWidth="1"/>
    <col min="5" max="5" width="15.28515625" style="3" bestFit="1" customWidth="1"/>
    <col min="6" max="6" width="10.7109375" style="3" customWidth="1"/>
    <col min="7" max="7" width="10.28515625" style="3" customWidth="1"/>
    <col min="8" max="8" width="11.42578125" style="3" customWidth="1"/>
    <col min="9" max="9" width="17.7109375" customWidth="1"/>
    <col min="10" max="10" width="11.5703125" customWidth="1"/>
  </cols>
  <sheetData>
    <row r="1" spans="1:13" ht="13.5" customHeight="1" x14ac:dyDescent="0.25">
      <c r="A1" s="70" t="s">
        <v>165</v>
      </c>
      <c r="B1" s="70"/>
      <c r="C1" s="70"/>
      <c r="D1" s="70"/>
      <c r="E1" s="70"/>
      <c r="F1" s="70"/>
      <c r="G1" s="70"/>
      <c r="H1" s="14"/>
    </row>
    <row r="2" spans="1:13" s="3" customFormat="1" ht="40.5" customHeight="1" x14ac:dyDescent="0.25">
      <c r="A2" s="13" t="s">
        <v>12</v>
      </c>
      <c r="B2" s="13" t="s">
        <v>13</v>
      </c>
      <c r="C2" s="42" t="s">
        <v>2</v>
      </c>
      <c r="D2" s="13" t="s">
        <v>21</v>
      </c>
      <c r="E2" s="13" t="s">
        <v>22</v>
      </c>
      <c r="F2" s="13" t="s">
        <v>23</v>
      </c>
      <c r="G2" s="13" t="s">
        <v>24</v>
      </c>
      <c r="H2" s="13"/>
    </row>
    <row r="3" spans="1:13" s="20" customFormat="1" ht="18.75" customHeight="1" x14ac:dyDescent="0.25">
      <c r="A3" s="31" t="s">
        <v>124</v>
      </c>
      <c r="B3" s="30" t="s">
        <v>97</v>
      </c>
      <c r="C3" s="36">
        <v>8460</v>
      </c>
      <c r="D3" s="31">
        <v>1</v>
      </c>
      <c r="E3" s="33">
        <f t="shared" ref="E3:E12" si="0">IF(C3="","",C3*D3/1000)</f>
        <v>8.4600000000000009</v>
      </c>
      <c r="F3" s="22">
        <v>1.67</v>
      </c>
      <c r="G3" s="33">
        <f t="shared" ref="G3:G12" si="1">IF(E3="","",E3*F3)</f>
        <v>14.128200000000001</v>
      </c>
      <c r="H3" s="35"/>
    </row>
    <row r="4" spans="1:13" s="29" customFormat="1" x14ac:dyDescent="0.25">
      <c r="A4" s="31" t="s">
        <v>124</v>
      </c>
      <c r="B4" s="30" t="s">
        <v>103</v>
      </c>
      <c r="C4" s="36">
        <v>8950</v>
      </c>
      <c r="D4" s="31">
        <v>1</v>
      </c>
      <c r="E4" s="33">
        <f t="shared" si="0"/>
        <v>8.9499999999999993</v>
      </c>
      <c r="F4" s="22">
        <v>2.4649999999999999</v>
      </c>
      <c r="G4" s="33">
        <f t="shared" si="1"/>
        <v>22.061749999999996</v>
      </c>
      <c r="H4" s="35"/>
    </row>
    <row r="5" spans="1:13" s="29" customFormat="1" x14ac:dyDescent="0.25">
      <c r="A5" s="31" t="s">
        <v>124</v>
      </c>
      <c r="B5" s="30" t="s">
        <v>102</v>
      </c>
      <c r="C5" s="66">
        <v>164180</v>
      </c>
      <c r="D5" s="31">
        <v>1</v>
      </c>
      <c r="E5" s="33">
        <f t="shared" si="0"/>
        <v>164.18</v>
      </c>
      <c r="F5" s="22">
        <v>2.9830000000000001</v>
      </c>
      <c r="G5" s="33">
        <f t="shared" si="1"/>
        <v>489.74894000000006</v>
      </c>
      <c r="H5" s="35"/>
      <c r="J5" s="58" t="s">
        <v>124</v>
      </c>
      <c r="K5" s="56" t="s">
        <v>102</v>
      </c>
      <c r="L5" s="76">
        <v>164180</v>
      </c>
      <c r="M5" s="60" t="s">
        <v>168</v>
      </c>
    </row>
    <row r="6" spans="1:13" s="29" customFormat="1" x14ac:dyDescent="0.25">
      <c r="A6" s="31" t="s">
        <v>124</v>
      </c>
      <c r="B6" s="30" t="s">
        <v>119</v>
      </c>
      <c r="C6" s="36">
        <v>10650</v>
      </c>
      <c r="D6" s="31">
        <v>1</v>
      </c>
      <c r="E6" s="33">
        <f t="shared" si="0"/>
        <v>10.65</v>
      </c>
      <c r="F6" s="22">
        <v>3.8519999999999999</v>
      </c>
      <c r="G6" s="33">
        <f t="shared" si="1"/>
        <v>41.023800000000001</v>
      </c>
      <c r="H6" s="35"/>
    </row>
    <row r="7" spans="1:13" s="29" customFormat="1" x14ac:dyDescent="0.25">
      <c r="A7" s="31" t="s">
        <v>124</v>
      </c>
      <c r="B7" s="30" t="s">
        <v>98</v>
      </c>
      <c r="C7" s="36">
        <v>1740</v>
      </c>
      <c r="D7" s="31">
        <v>1</v>
      </c>
      <c r="E7" s="33">
        <f t="shared" si="0"/>
        <v>1.74</v>
      </c>
      <c r="F7" s="22">
        <v>4.915</v>
      </c>
      <c r="G7" s="33">
        <f t="shared" si="1"/>
        <v>8.5520999999999994</v>
      </c>
      <c r="H7" s="35"/>
    </row>
    <row r="8" spans="1:13" s="29" customFormat="1" x14ac:dyDescent="0.25">
      <c r="A8" s="31" t="s">
        <v>124</v>
      </c>
      <c r="B8" s="30" t="s">
        <v>125</v>
      </c>
      <c r="C8" s="36">
        <v>3900</v>
      </c>
      <c r="D8" s="31">
        <v>1</v>
      </c>
      <c r="E8" s="33">
        <f t="shared" si="0"/>
        <v>3.9</v>
      </c>
      <c r="F8" s="22">
        <v>0.25600000000000001</v>
      </c>
      <c r="G8" s="33">
        <v>0.86499999999999999</v>
      </c>
      <c r="H8" s="35"/>
    </row>
    <row r="9" spans="1:13" s="29" customFormat="1" x14ac:dyDescent="0.25">
      <c r="A9" s="31" t="s">
        <v>124</v>
      </c>
      <c r="B9" s="30" t="s">
        <v>126</v>
      </c>
      <c r="C9" s="36">
        <v>37000</v>
      </c>
      <c r="D9" s="31">
        <v>1</v>
      </c>
      <c r="E9" s="33">
        <f t="shared" si="0"/>
        <v>37</v>
      </c>
      <c r="F9" s="22">
        <v>0.61599999999999999</v>
      </c>
      <c r="G9" s="33">
        <v>29.568000000000001</v>
      </c>
      <c r="H9" s="35"/>
    </row>
    <row r="10" spans="1:13" s="29" customFormat="1" x14ac:dyDescent="0.25">
      <c r="A10" s="31" t="s">
        <v>124</v>
      </c>
      <c r="B10" s="30" t="s">
        <v>127</v>
      </c>
      <c r="C10" s="36">
        <v>145350</v>
      </c>
      <c r="D10" s="31">
        <v>1</v>
      </c>
      <c r="E10" s="33">
        <f t="shared" si="0"/>
        <v>145.35</v>
      </c>
      <c r="F10" s="22">
        <v>0.88700000000000001</v>
      </c>
      <c r="G10" s="33">
        <v>128.9</v>
      </c>
      <c r="H10" s="35"/>
    </row>
    <row r="11" spans="1:13" s="29" customFormat="1" x14ac:dyDescent="0.25">
      <c r="A11" s="31" t="s">
        <v>124</v>
      </c>
      <c r="B11" s="30" t="s">
        <v>128</v>
      </c>
      <c r="C11" s="36">
        <v>16500</v>
      </c>
      <c r="D11" s="31">
        <v>1</v>
      </c>
      <c r="E11" s="33">
        <f t="shared" si="0"/>
        <v>16.5</v>
      </c>
      <c r="F11" s="22">
        <v>1.208</v>
      </c>
      <c r="G11" s="33">
        <f t="shared" si="1"/>
        <v>19.931999999999999</v>
      </c>
      <c r="H11" s="35"/>
    </row>
    <row r="12" spans="1:13" x14ac:dyDescent="0.25">
      <c r="A12" s="31" t="s">
        <v>120</v>
      </c>
      <c r="B12" s="30" t="s">
        <v>121</v>
      </c>
      <c r="C12" s="36">
        <v>4300</v>
      </c>
      <c r="D12" s="31">
        <v>1</v>
      </c>
      <c r="E12" s="33">
        <f t="shared" si="0"/>
        <v>4.3</v>
      </c>
      <c r="F12" s="22">
        <v>1.9970000000000001</v>
      </c>
      <c r="G12" s="33">
        <f t="shared" si="1"/>
        <v>8.5870999999999995</v>
      </c>
      <c r="H12" s="35"/>
    </row>
    <row r="13" spans="1:13" x14ac:dyDescent="0.25">
      <c r="A13" s="8"/>
      <c r="B13" s="2"/>
      <c r="C13" s="36"/>
      <c r="D13" s="8"/>
      <c r="E13" s="16"/>
      <c r="F13" s="7"/>
      <c r="G13" s="16"/>
      <c r="H13" s="18"/>
    </row>
    <row r="14" spans="1:13" x14ac:dyDescent="0.25">
      <c r="A14" s="8"/>
      <c r="B14" s="2"/>
      <c r="C14" s="36"/>
      <c r="D14" s="8"/>
      <c r="E14" s="16"/>
      <c r="F14" s="7"/>
      <c r="G14" s="16"/>
      <c r="H14" s="18"/>
    </row>
    <row r="15" spans="1:13" x14ac:dyDescent="0.25">
      <c r="A15" s="8"/>
      <c r="B15" s="2"/>
      <c r="C15" s="36"/>
      <c r="D15" s="8"/>
      <c r="E15" s="16" t="str">
        <f t="shared" ref="E15:E23" si="2">IF(C15="","",C15*D15/1000)</f>
        <v/>
      </c>
      <c r="F15" s="7"/>
      <c r="G15" s="16" t="str">
        <f t="shared" ref="G15:G23" si="3">IF(E15="","",E15*F15)</f>
        <v/>
      </c>
      <c r="H15" s="18"/>
    </row>
    <row r="16" spans="1:13" x14ac:dyDescent="0.25">
      <c r="A16" s="8"/>
      <c r="B16" s="2"/>
      <c r="C16" s="36"/>
      <c r="D16" s="8"/>
      <c r="E16" s="16" t="str">
        <f t="shared" si="2"/>
        <v/>
      </c>
      <c r="F16" s="7"/>
      <c r="G16" s="16" t="str">
        <f t="shared" si="3"/>
        <v/>
      </c>
      <c r="H16" s="18"/>
    </row>
    <row r="17" spans="1:8" x14ac:dyDescent="0.25">
      <c r="A17" s="8"/>
      <c r="B17" s="2"/>
      <c r="C17" s="36"/>
      <c r="D17" s="8"/>
      <c r="E17" s="16" t="str">
        <f t="shared" si="2"/>
        <v/>
      </c>
      <c r="F17" s="7"/>
      <c r="G17" s="16" t="str">
        <f t="shared" si="3"/>
        <v/>
      </c>
      <c r="H17" s="18"/>
    </row>
    <row r="18" spans="1:8" x14ac:dyDescent="0.25">
      <c r="A18" s="8"/>
      <c r="B18" s="2"/>
      <c r="C18" s="36"/>
      <c r="D18" s="8"/>
      <c r="E18" s="16" t="str">
        <f t="shared" si="2"/>
        <v/>
      </c>
      <c r="F18" s="7"/>
      <c r="G18" s="16" t="str">
        <f t="shared" si="3"/>
        <v/>
      </c>
      <c r="H18" s="18"/>
    </row>
    <row r="19" spans="1:8" x14ac:dyDescent="0.25">
      <c r="A19" s="8"/>
      <c r="B19" s="2"/>
      <c r="C19" s="36"/>
      <c r="D19" s="8"/>
      <c r="E19" s="16" t="str">
        <f t="shared" si="2"/>
        <v/>
      </c>
      <c r="F19" s="7"/>
      <c r="G19" s="16" t="str">
        <f t="shared" si="3"/>
        <v/>
      </c>
      <c r="H19" s="18"/>
    </row>
    <row r="20" spans="1:8" x14ac:dyDescent="0.25">
      <c r="A20" s="8"/>
      <c r="B20" s="2"/>
      <c r="C20" s="36"/>
      <c r="D20" s="8"/>
      <c r="E20" s="16" t="str">
        <f t="shared" si="2"/>
        <v/>
      </c>
      <c r="F20" s="7"/>
      <c r="G20" s="16" t="str">
        <f t="shared" si="3"/>
        <v/>
      </c>
      <c r="H20" s="18"/>
    </row>
    <row r="21" spans="1:8" x14ac:dyDescent="0.25">
      <c r="A21" s="8"/>
      <c r="B21" s="2"/>
      <c r="C21" s="36"/>
      <c r="D21" s="8"/>
      <c r="E21" s="16" t="str">
        <f t="shared" si="2"/>
        <v/>
      </c>
      <c r="F21" s="7"/>
      <c r="G21" s="16" t="str">
        <f t="shared" si="3"/>
        <v/>
      </c>
      <c r="H21" s="18"/>
    </row>
    <row r="22" spans="1:8" x14ac:dyDescent="0.25">
      <c r="A22" s="8"/>
      <c r="B22" s="2"/>
      <c r="C22" s="36"/>
      <c r="D22" s="8"/>
      <c r="E22" s="16" t="str">
        <f t="shared" si="2"/>
        <v/>
      </c>
      <c r="F22" s="7"/>
      <c r="G22" s="16" t="str">
        <f t="shared" si="3"/>
        <v/>
      </c>
      <c r="H22" s="18"/>
    </row>
    <row r="23" spans="1:8" x14ac:dyDescent="0.25">
      <c r="A23" s="8"/>
      <c r="B23" s="2"/>
      <c r="C23" s="36"/>
      <c r="D23" s="8"/>
      <c r="E23" s="16" t="str">
        <f t="shared" si="2"/>
        <v/>
      </c>
      <c r="F23" s="7"/>
      <c r="G23" s="16" t="str">
        <f t="shared" si="3"/>
        <v/>
      </c>
      <c r="H23" s="18"/>
    </row>
  </sheetData>
  <autoFilter ref="A2:H2"/>
  <mergeCells count="1">
    <mergeCell ref="A1:G1"/>
  </mergeCells>
  <pageMargins left="0.7" right="0.7" top="0.75" bottom="0.75" header="0.3" footer="0.3"/>
  <pageSetup paperSize="9" scale="92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K1" sqref="I1:K1048576"/>
    </sheetView>
  </sheetViews>
  <sheetFormatPr defaultRowHeight="15" x14ac:dyDescent="0.25"/>
  <cols>
    <col min="1" max="1" width="16" style="20" bestFit="1" customWidth="1"/>
    <col min="2" max="2" width="10.5703125" style="20" bestFit="1" customWidth="1"/>
    <col min="3" max="3" width="10" style="20" bestFit="1" customWidth="1"/>
    <col min="4" max="4" width="10.140625" style="20" bestFit="1" customWidth="1"/>
    <col min="5" max="5" width="15.28515625" style="20" bestFit="1" customWidth="1"/>
    <col min="6" max="6" width="10.7109375" style="20" customWidth="1"/>
    <col min="7" max="7" width="10.28515625" style="20" customWidth="1"/>
    <col min="8" max="8" width="11.42578125" style="20" customWidth="1"/>
    <col min="9" max="11" width="0" hidden="1" customWidth="1"/>
    <col min="12" max="12" width="44.5703125" customWidth="1"/>
    <col min="13" max="14" width="0" hidden="1" customWidth="1"/>
  </cols>
  <sheetData>
    <row r="1" spans="1:14" x14ac:dyDescent="0.25">
      <c r="A1" s="70" t="s">
        <v>166</v>
      </c>
      <c r="B1" s="70"/>
      <c r="C1" s="70"/>
      <c r="D1" s="70"/>
      <c r="E1" s="70"/>
      <c r="F1" s="70"/>
      <c r="G1" s="70"/>
      <c r="H1" s="25"/>
    </row>
    <row r="2" spans="1:14" ht="30" x14ac:dyDescent="0.25">
      <c r="A2" s="13" t="s">
        <v>12</v>
      </c>
      <c r="B2" s="42" t="s">
        <v>13</v>
      </c>
      <c r="C2" s="42" t="s">
        <v>2</v>
      </c>
      <c r="D2" s="42" t="s">
        <v>21</v>
      </c>
      <c r="E2" s="13" t="s">
        <v>22</v>
      </c>
      <c r="F2" s="13" t="s">
        <v>23</v>
      </c>
      <c r="G2" s="13" t="s">
        <v>24</v>
      </c>
      <c r="H2" s="13"/>
    </row>
    <row r="3" spans="1:14" x14ac:dyDescent="0.25">
      <c r="A3" s="31" t="s">
        <v>95</v>
      </c>
      <c r="B3" s="30" t="s">
        <v>96</v>
      </c>
      <c r="C3" s="66">
        <v>5110</v>
      </c>
      <c r="D3" s="31">
        <v>1</v>
      </c>
      <c r="E3" s="33">
        <f t="shared" ref="E3:E16" si="0">IF(C3="","",C3*D3/1000)</f>
        <v>5.1100000000000003</v>
      </c>
      <c r="F3" s="22">
        <v>6.12</v>
      </c>
      <c r="G3" s="33">
        <f t="shared" ref="G3:G16" si="1">IF(E3="","",E3*F3)</f>
        <v>31.273200000000003</v>
      </c>
      <c r="H3" s="35"/>
      <c r="I3" s="68" t="s">
        <v>169</v>
      </c>
      <c r="J3" s="21" t="s">
        <v>168</v>
      </c>
      <c r="K3" s="21" t="s">
        <v>115</v>
      </c>
      <c r="L3" s="21" t="str">
        <f>CONCATENATE(A3,N3,B3,N3,I3,C3,J3,N3,D3,K3,M3)</f>
        <v>Шестигранник-№30-L=5110мм-1шт;</v>
      </c>
      <c r="M3" s="21" t="s">
        <v>170</v>
      </c>
      <c r="N3" s="73" t="s">
        <v>179</v>
      </c>
    </row>
    <row r="4" spans="1:14" x14ac:dyDescent="0.25">
      <c r="A4" s="31" t="s">
        <v>95</v>
      </c>
      <c r="B4" s="30" t="s">
        <v>129</v>
      </c>
      <c r="C4" s="66">
        <v>6000</v>
      </c>
      <c r="D4" s="31">
        <v>1</v>
      </c>
      <c r="E4" s="33">
        <f t="shared" ref="E4:E6" si="2">IF(C4="","",C4*D4/1000)</f>
        <v>6</v>
      </c>
      <c r="F4" s="22">
        <v>3.8919999999999999</v>
      </c>
      <c r="G4" s="33">
        <f t="shared" ref="G4:G6" si="3">IF(E4="","",E4*F4)</f>
        <v>23.352</v>
      </c>
      <c r="H4" s="35"/>
      <c r="I4" s="68" t="s">
        <v>169</v>
      </c>
      <c r="J4" s="21" t="s">
        <v>168</v>
      </c>
      <c r="K4" s="21" t="s">
        <v>115</v>
      </c>
      <c r="L4" s="21" t="str">
        <f t="shared" ref="L4:L6" si="4">CONCATENATE(A4,N4,B4,N4,I4,C4,J4,N4,D4,K4,M4)</f>
        <v>Шестигранник-№24-L=6000мм-1шт;</v>
      </c>
      <c r="M4" s="21" t="s">
        <v>170</v>
      </c>
      <c r="N4" s="73" t="s">
        <v>179</v>
      </c>
    </row>
    <row r="5" spans="1:14" x14ac:dyDescent="0.25">
      <c r="A5" s="31" t="s">
        <v>95</v>
      </c>
      <c r="B5" s="30" t="s">
        <v>128</v>
      </c>
      <c r="C5" s="66">
        <v>3200</v>
      </c>
      <c r="D5" s="31">
        <v>1</v>
      </c>
      <c r="E5" s="33">
        <f t="shared" si="2"/>
        <v>3.2</v>
      </c>
      <c r="F5" s="22">
        <v>1.3240000000000001</v>
      </c>
      <c r="G5" s="33">
        <f t="shared" si="3"/>
        <v>4.2368000000000006</v>
      </c>
      <c r="H5" s="35"/>
      <c r="I5" s="68" t="s">
        <v>169</v>
      </c>
      <c r="J5" s="21" t="s">
        <v>168</v>
      </c>
      <c r="K5" s="21" t="s">
        <v>115</v>
      </c>
      <c r="L5" s="21" t="str">
        <f t="shared" si="4"/>
        <v>Шестигранник-№14-L=3200мм-1шт;</v>
      </c>
      <c r="M5" s="21" t="s">
        <v>170</v>
      </c>
      <c r="N5" s="73" t="s">
        <v>179</v>
      </c>
    </row>
    <row r="6" spans="1:14" x14ac:dyDescent="0.25">
      <c r="A6" s="31" t="s">
        <v>95</v>
      </c>
      <c r="B6" s="30" t="s">
        <v>158</v>
      </c>
      <c r="C6" s="66">
        <v>850</v>
      </c>
      <c r="D6" s="31">
        <v>1</v>
      </c>
      <c r="E6" s="33">
        <f t="shared" si="2"/>
        <v>0.85</v>
      </c>
      <c r="F6" s="22">
        <v>4.9260000000000002</v>
      </c>
      <c r="G6" s="33">
        <f t="shared" si="3"/>
        <v>4.1871</v>
      </c>
      <c r="H6" s="35"/>
      <c r="I6" s="68" t="s">
        <v>169</v>
      </c>
      <c r="J6" s="21" t="s">
        <v>168</v>
      </c>
      <c r="K6" s="21" t="s">
        <v>115</v>
      </c>
      <c r="L6" s="21" t="str">
        <f t="shared" si="4"/>
        <v>Шестигранник-№27-L=850мм-1шт;</v>
      </c>
      <c r="M6" s="21" t="s">
        <v>170</v>
      </c>
      <c r="N6" s="73" t="s">
        <v>179</v>
      </c>
    </row>
    <row r="7" spans="1:14" x14ac:dyDescent="0.25">
      <c r="A7" s="31"/>
      <c r="B7" s="30"/>
      <c r="C7" s="36"/>
      <c r="D7" s="31"/>
      <c r="E7" s="33"/>
      <c r="F7" s="22"/>
      <c r="G7" s="33"/>
      <c r="H7" s="35"/>
    </row>
    <row r="8" spans="1:14" x14ac:dyDescent="0.25">
      <c r="A8" s="31"/>
      <c r="B8" s="30"/>
      <c r="C8" s="36"/>
      <c r="D8" s="31"/>
      <c r="E8" s="33" t="str">
        <f t="shared" si="0"/>
        <v/>
      </c>
      <c r="F8" s="22"/>
      <c r="G8" s="33" t="str">
        <f t="shared" si="1"/>
        <v/>
      </c>
      <c r="H8" s="35"/>
    </row>
    <row r="9" spans="1:14" x14ac:dyDescent="0.25">
      <c r="A9" s="31"/>
      <c r="B9" s="30"/>
      <c r="C9" s="36"/>
      <c r="D9" s="31"/>
      <c r="E9" s="33" t="str">
        <f t="shared" si="0"/>
        <v/>
      </c>
      <c r="F9" s="22"/>
      <c r="G9" s="33" t="str">
        <f t="shared" si="1"/>
        <v/>
      </c>
      <c r="H9" s="35"/>
    </row>
    <row r="10" spans="1:14" x14ac:dyDescent="0.25">
      <c r="A10" s="31"/>
      <c r="B10" s="30"/>
      <c r="C10" s="36"/>
      <c r="D10" s="31"/>
      <c r="E10" s="33" t="str">
        <f t="shared" si="0"/>
        <v/>
      </c>
      <c r="F10" s="22"/>
      <c r="G10" s="33" t="str">
        <f t="shared" si="1"/>
        <v/>
      </c>
      <c r="H10" s="35"/>
    </row>
    <row r="11" spans="1:14" x14ac:dyDescent="0.25">
      <c r="A11" s="31"/>
      <c r="B11" s="30"/>
      <c r="C11" s="36"/>
      <c r="D11" s="31"/>
      <c r="E11" s="33" t="str">
        <f t="shared" si="0"/>
        <v/>
      </c>
      <c r="F11" s="22"/>
      <c r="G11" s="33" t="str">
        <f t="shared" si="1"/>
        <v/>
      </c>
      <c r="H11" s="35"/>
    </row>
    <row r="12" spans="1:14" x14ac:dyDescent="0.25">
      <c r="A12" s="31"/>
      <c r="B12" s="30"/>
      <c r="C12" s="36"/>
      <c r="D12" s="31"/>
      <c r="E12" s="33" t="str">
        <f t="shared" si="0"/>
        <v/>
      </c>
      <c r="F12" s="22"/>
      <c r="G12" s="33" t="str">
        <f t="shared" si="1"/>
        <v/>
      </c>
      <c r="H12" s="35"/>
    </row>
    <row r="13" spans="1:14" x14ac:dyDescent="0.25">
      <c r="A13" s="31"/>
      <c r="B13" s="30"/>
      <c r="C13" s="36"/>
      <c r="D13" s="31"/>
      <c r="E13" s="33" t="str">
        <f t="shared" si="0"/>
        <v/>
      </c>
      <c r="F13" s="22"/>
      <c r="G13" s="33" t="str">
        <f t="shared" si="1"/>
        <v/>
      </c>
      <c r="H13" s="35"/>
    </row>
    <row r="14" spans="1:14" x14ac:dyDescent="0.25">
      <c r="A14" s="31"/>
      <c r="B14" s="30"/>
      <c r="C14" s="36"/>
      <c r="D14" s="31"/>
      <c r="E14" s="33" t="str">
        <f t="shared" si="0"/>
        <v/>
      </c>
      <c r="F14" s="22"/>
      <c r="G14" s="33" t="str">
        <f t="shared" si="1"/>
        <v/>
      </c>
      <c r="H14" s="35"/>
    </row>
    <row r="15" spans="1:14" x14ac:dyDescent="0.25">
      <c r="A15" s="31"/>
      <c r="B15" s="30"/>
      <c r="C15" s="36"/>
      <c r="D15" s="31"/>
      <c r="E15" s="33" t="str">
        <f t="shared" si="0"/>
        <v/>
      </c>
      <c r="F15" s="22"/>
      <c r="G15" s="33" t="str">
        <f t="shared" si="1"/>
        <v/>
      </c>
      <c r="H15" s="35"/>
    </row>
    <row r="16" spans="1:14" x14ac:dyDescent="0.25">
      <c r="A16" s="31"/>
      <c r="B16" s="30"/>
      <c r="C16" s="36"/>
      <c r="D16" s="31"/>
      <c r="E16" s="33" t="str">
        <f t="shared" si="0"/>
        <v/>
      </c>
      <c r="F16" s="22"/>
      <c r="G16" s="33" t="str">
        <f t="shared" si="1"/>
        <v/>
      </c>
      <c r="H16" s="35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3"/>
  <sheetViews>
    <sheetView workbookViewId="0">
      <pane ySplit="2" topLeftCell="A3" activePane="bottomLeft" state="frozen"/>
      <selection pane="bottomLeft" activeCell="L21" sqref="L21"/>
    </sheetView>
  </sheetViews>
  <sheetFormatPr defaultRowHeight="15" x14ac:dyDescent="0.25"/>
  <cols>
    <col min="1" max="1" width="16" style="3" bestFit="1" customWidth="1"/>
    <col min="2" max="2" width="10.5703125" style="20" bestFit="1" customWidth="1"/>
    <col min="3" max="3" width="10" style="20" bestFit="1" customWidth="1"/>
    <col min="4" max="4" width="10.140625" style="20" bestFit="1" customWidth="1"/>
    <col min="5" max="5" width="15.28515625" style="3" bestFit="1" customWidth="1"/>
    <col min="6" max="6" width="10.7109375" style="3" customWidth="1"/>
    <col min="7" max="7" width="10.28515625" style="3" customWidth="1"/>
    <col min="8" max="8" width="11.42578125" style="3" customWidth="1"/>
    <col min="9" max="11" width="0" hidden="1" customWidth="1"/>
    <col min="12" max="12" width="86.28515625" customWidth="1"/>
    <col min="13" max="14" width="0" hidden="1" customWidth="1"/>
  </cols>
  <sheetData>
    <row r="1" spans="1:14" ht="13.5" customHeight="1" x14ac:dyDescent="0.25">
      <c r="A1" s="70" t="s">
        <v>167</v>
      </c>
      <c r="B1" s="70"/>
      <c r="C1" s="71"/>
      <c r="D1" s="70"/>
      <c r="E1" s="70"/>
      <c r="F1" s="70"/>
      <c r="G1" s="70"/>
      <c r="H1" s="14"/>
    </row>
    <row r="2" spans="1:14" s="3" customFormat="1" ht="40.5" customHeight="1" x14ac:dyDescent="0.25">
      <c r="A2" s="13" t="s">
        <v>12</v>
      </c>
      <c r="B2" s="42" t="s">
        <v>13</v>
      </c>
      <c r="C2" s="42" t="s">
        <v>2</v>
      </c>
      <c r="D2" s="42" t="s">
        <v>21</v>
      </c>
      <c r="E2" s="13" t="s">
        <v>22</v>
      </c>
      <c r="F2" s="13" t="s">
        <v>23</v>
      </c>
      <c r="G2" s="13" t="s">
        <v>24</v>
      </c>
      <c r="H2" s="13"/>
    </row>
    <row r="3" spans="1:14" s="29" customFormat="1" x14ac:dyDescent="0.25">
      <c r="A3" s="31" t="s">
        <v>41</v>
      </c>
      <c r="B3" s="30" t="s">
        <v>58</v>
      </c>
      <c r="C3" s="36">
        <v>340</v>
      </c>
      <c r="D3" s="31">
        <v>1</v>
      </c>
      <c r="E3" s="33">
        <f t="shared" ref="E3:E12" si="0">IF(C3="","",C3*D3/1000)</f>
        <v>0.34</v>
      </c>
      <c r="F3" s="32">
        <v>3.1</v>
      </c>
      <c r="G3" s="33">
        <f t="shared" ref="G3:G12" si="1">IF(E3="","",E3*F3)</f>
        <v>1.054</v>
      </c>
      <c r="H3" s="35"/>
      <c r="I3" s="68" t="s">
        <v>169</v>
      </c>
      <c r="J3" s="21" t="s">
        <v>168</v>
      </c>
      <c r="K3" s="21" t="s">
        <v>115</v>
      </c>
      <c r="L3" s="29" t="str">
        <f>CONCATENATE(A3," ",B3,N3,I3,C3,J3,N3,D3,K3,M3)</f>
        <v>Квадрат 20х20-L=340мм-1шт;</v>
      </c>
      <c r="M3" s="21" t="s">
        <v>170</v>
      </c>
      <c r="N3" s="73" t="s">
        <v>179</v>
      </c>
    </row>
    <row r="4" spans="1:14" s="19" customFormat="1" ht="16.5" customHeight="1" x14ac:dyDescent="0.25">
      <c r="A4" s="31" t="s">
        <v>41</v>
      </c>
      <c r="B4" s="30" t="s">
        <v>58</v>
      </c>
      <c r="C4" s="36">
        <v>2400</v>
      </c>
      <c r="D4" s="31">
        <v>1</v>
      </c>
      <c r="E4" s="33">
        <f t="shared" si="0"/>
        <v>2.4</v>
      </c>
      <c r="F4" s="32">
        <v>3.1</v>
      </c>
      <c r="G4" s="33">
        <f t="shared" si="1"/>
        <v>7.4399999999999995</v>
      </c>
      <c r="H4" s="35"/>
      <c r="I4" s="68" t="s">
        <v>169</v>
      </c>
      <c r="J4" s="21" t="s">
        <v>168</v>
      </c>
      <c r="K4" s="21" t="s">
        <v>115</v>
      </c>
      <c r="L4" s="29" t="str">
        <f t="shared" ref="L4:L12" si="2">CONCATENATE(A4," ",B4,N4,I4,C4,J4,N4,D4,K4,M4)</f>
        <v>Квадрат 20х20-L=2400мм-1шт;</v>
      </c>
      <c r="M4" s="21" t="s">
        <v>170</v>
      </c>
      <c r="N4" s="73" t="s">
        <v>179</v>
      </c>
    </row>
    <row r="5" spans="1:14" x14ac:dyDescent="0.25">
      <c r="A5" s="31" t="s">
        <v>41</v>
      </c>
      <c r="B5" s="30" t="s">
        <v>58</v>
      </c>
      <c r="C5" s="36">
        <v>4000</v>
      </c>
      <c r="D5" s="31">
        <v>1</v>
      </c>
      <c r="E5" s="33">
        <f t="shared" si="0"/>
        <v>4</v>
      </c>
      <c r="F5" s="32">
        <v>3.1</v>
      </c>
      <c r="G5" s="33">
        <f t="shared" si="1"/>
        <v>12.4</v>
      </c>
      <c r="H5" s="35"/>
      <c r="I5" s="68" t="s">
        <v>169</v>
      </c>
      <c r="J5" s="21" t="s">
        <v>168</v>
      </c>
      <c r="K5" s="21" t="s">
        <v>115</v>
      </c>
      <c r="L5" s="29" t="str">
        <f t="shared" si="2"/>
        <v>Квадрат 20х20-L=4000мм-1шт;</v>
      </c>
      <c r="M5" s="21" t="s">
        <v>170</v>
      </c>
      <c r="N5" s="73" t="s">
        <v>179</v>
      </c>
    </row>
    <row r="6" spans="1:14" s="29" customFormat="1" x14ac:dyDescent="0.25">
      <c r="A6" s="31" t="s">
        <v>41</v>
      </c>
      <c r="B6" s="30" t="s">
        <v>55</v>
      </c>
      <c r="C6" s="36">
        <v>810</v>
      </c>
      <c r="D6" s="31">
        <v>1</v>
      </c>
      <c r="E6" s="33">
        <f t="shared" si="0"/>
        <v>0.81</v>
      </c>
      <c r="F6" s="32">
        <v>12.401</v>
      </c>
      <c r="G6" s="33">
        <f t="shared" si="1"/>
        <v>10.04481</v>
      </c>
      <c r="H6" s="35"/>
      <c r="I6" s="68" t="s">
        <v>169</v>
      </c>
      <c r="J6" s="21" t="s">
        <v>168</v>
      </c>
      <c r="K6" s="21" t="s">
        <v>115</v>
      </c>
      <c r="L6" s="29" t="str">
        <f t="shared" si="2"/>
        <v>Квадрат 40х40-L=810мм-1шт;</v>
      </c>
      <c r="M6" s="21" t="s">
        <v>170</v>
      </c>
      <c r="N6" s="73" t="s">
        <v>179</v>
      </c>
    </row>
    <row r="7" spans="1:14" s="29" customFormat="1" x14ac:dyDescent="0.25">
      <c r="A7" s="31" t="s">
        <v>41</v>
      </c>
      <c r="B7" s="30" t="s">
        <v>55</v>
      </c>
      <c r="C7" s="36">
        <v>370</v>
      </c>
      <c r="D7" s="31">
        <v>1</v>
      </c>
      <c r="E7" s="33">
        <f t="shared" si="0"/>
        <v>0.37</v>
      </c>
      <c r="F7" s="32">
        <v>12.401</v>
      </c>
      <c r="G7" s="33">
        <f t="shared" si="1"/>
        <v>4.5883700000000003</v>
      </c>
      <c r="H7" s="35"/>
      <c r="I7" s="68" t="s">
        <v>169</v>
      </c>
      <c r="J7" s="21" t="s">
        <v>168</v>
      </c>
      <c r="K7" s="21" t="s">
        <v>115</v>
      </c>
      <c r="L7" s="29" t="str">
        <f t="shared" si="2"/>
        <v>Квадрат 40х40-L=370мм-1шт;</v>
      </c>
      <c r="M7" s="21" t="s">
        <v>170</v>
      </c>
      <c r="N7" s="73" t="s">
        <v>179</v>
      </c>
    </row>
    <row r="8" spans="1:14" s="29" customFormat="1" x14ac:dyDescent="0.25">
      <c r="A8" s="31" t="s">
        <v>41</v>
      </c>
      <c r="B8" s="30" t="s">
        <v>54</v>
      </c>
      <c r="C8" s="36">
        <v>1300</v>
      </c>
      <c r="D8" s="31">
        <v>1</v>
      </c>
      <c r="E8" s="33">
        <f t="shared" si="0"/>
        <v>1.3</v>
      </c>
      <c r="F8" s="32">
        <v>19.376999999999999</v>
      </c>
      <c r="G8" s="33">
        <f t="shared" si="1"/>
        <v>25.190100000000001</v>
      </c>
      <c r="H8" s="35"/>
      <c r="I8" s="68" t="s">
        <v>169</v>
      </c>
      <c r="J8" s="21" t="s">
        <v>168</v>
      </c>
      <c r="K8" s="21" t="s">
        <v>115</v>
      </c>
      <c r="L8" s="29" t="str">
        <f t="shared" si="2"/>
        <v>Квадрат 50х50-L=1300мм-1шт;</v>
      </c>
      <c r="M8" s="21" t="s">
        <v>170</v>
      </c>
      <c r="N8" s="73" t="s">
        <v>179</v>
      </c>
    </row>
    <row r="9" spans="1:14" x14ac:dyDescent="0.25">
      <c r="A9" s="31" t="s">
        <v>41</v>
      </c>
      <c r="B9" s="30" t="s">
        <v>54</v>
      </c>
      <c r="C9" s="36">
        <v>2340</v>
      </c>
      <c r="D9" s="31">
        <v>1</v>
      </c>
      <c r="E9" s="33">
        <f t="shared" si="0"/>
        <v>2.34</v>
      </c>
      <c r="F9" s="32">
        <v>19.376999999999999</v>
      </c>
      <c r="G9" s="33">
        <f t="shared" si="1"/>
        <v>45.342179999999992</v>
      </c>
      <c r="H9" s="35"/>
      <c r="I9" s="68" t="s">
        <v>169</v>
      </c>
      <c r="J9" s="21" t="s">
        <v>168</v>
      </c>
      <c r="K9" s="21" t="s">
        <v>115</v>
      </c>
      <c r="L9" s="29" t="str">
        <f t="shared" si="2"/>
        <v>Квадрат 50х50-L=2340мм-1шт;</v>
      </c>
      <c r="M9" s="21" t="s">
        <v>170</v>
      </c>
      <c r="N9" s="73" t="s">
        <v>179</v>
      </c>
    </row>
    <row r="10" spans="1:14" x14ac:dyDescent="0.25">
      <c r="A10" s="31" t="s">
        <v>41</v>
      </c>
      <c r="B10" s="30" t="s">
        <v>54</v>
      </c>
      <c r="C10" s="36">
        <v>2800</v>
      </c>
      <c r="D10" s="31">
        <v>1</v>
      </c>
      <c r="E10" s="33">
        <f t="shared" si="0"/>
        <v>2.8</v>
      </c>
      <c r="F10" s="32">
        <v>19.376999999999999</v>
      </c>
      <c r="G10" s="33">
        <f t="shared" si="1"/>
        <v>54.255599999999994</v>
      </c>
      <c r="H10" s="35"/>
      <c r="I10" s="68" t="s">
        <v>169</v>
      </c>
      <c r="J10" s="21" t="s">
        <v>168</v>
      </c>
      <c r="K10" s="21" t="s">
        <v>115</v>
      </c>
      <c r="L10" s="29" t="str">
        <f t="shared" si="2"/>
        <v>Квадрат 50х50-L=2800мм-1шт;</v>
      </c>
      <c r="M10" s="21" t="s">
        <v>170</v>
      </c>
      <c r="N10" s="73" t="s">
        <v>179</v>
      </c>
    </row>
    <row r="11" spans="1:14" x14ac:dyDescent="0.25">
      <c r="A11" s="31" t="s">
        <v>41</v>
      </c>
      <c r="B11" s="30" t="s">
        <v>54</v>
      </c>
      <c r="C11" s="36">
        <v>740</v>
      </c>
      <c r="D11" s="31">
        <v>1</v>
      </c>
      <c r="E11" s="33">
        <f t="shared" si="0"/>
        <v>0.74</v>
      </c>
      <c r="F11" s="32">
        <v>19.376999999999999</v>
      </c>
      <c r="G11" s="33">
        <f t="shared" si="1"/>
        <v>14.338979999999999</v>
      </c>
      <c r="H11" s="35"/>
      <c r="I11" s="68" t="s">
        <v>169</v>
      </c>
      <c r="J11" s="21" t="s">
        <v>168</v>
      </c>
      <c r="K11" s="21" t="s">
        <v>115</v>
      </c>
      <c r="L11" s="29" t="str">
        <f t="shared" si="2"/>
        <v>Квадрат 50х50-L=740мм-1шт;</v>
      </c>
      <c r="M11" s="21" t="s">
        <v>170</v>
      </c>
      <c r="N11" s="73" t="s">
        <v>179</v>
      </c>
    </row>
    <row r="12" spans="1:14" x14ac:dyDescent="0.25">
      <c r="A12" s="31" t="s">
        <v>41</v>
      </c>
      <c r="B12" s="30" t="s">
        <v>157</v>
      </c>
      <c r="C12" s="36">
        <v>485</v>
      </c>
      <c r="D12" s="31">
        <v>1</v>
      </c>
      <c r="E12" s="33">
        <f t="shared" si="0"/>
        <v>0.48499999999999999</v>
      </c>
      <c r="F12" s="32"/>
      <c r="G12" s="33">
        <f t="shared" si="1"/>
        <v>0</v>
      </c>
      <c r="H12" s="35"/>
      <c r="I12" s="68" t="s">
        <v>169</v>
      </c>
      <c r="J12" s="21" t="s">
        <v>168</v>
      </c>
      <c r="K12" s="21" t="s">
        <v>115</v>
      </c>
      <c r="L12" s="29" t="str">
        <f t="shared" si="2"/>
        <v>Квадрат 26х30-L=485мм-1шт;</v>
      </c>
      <c r="M12" s="21" t="s">
        <v>170</v>
      </c>
      <c r="N12" s="73" t="s">
        <v>179</v>
      </c>
    </row>
    <row r="13" spans="1:14" x14ac:dyDescent="0.25">
      <c r="M13" s="21" t="s">
        <v>170</v>
      </c>
    </row>
  </sheetData>
  <autoFilter ref="A2:H8">
    <filterColumn colId="2">
      <colorFilter dxfId="0"/>
    </filterColumn>
  </autoFilter>
  <sortState ref="C3:D4">
    <sortCondition ref="C3"/>
  </sortState>
  <mergeCells count="1">
    <mergeCell ref="A1:G1"/>
  </mergeCells>
  <pageMargins left="0.7" right="0.7" top="0.75" bottom="0.75" header="0.3" footer="0.3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</vt:lpstr>
      <vt:lpstr>Балка</vt:lpstr>
      <vt:lpstr>ГЗП</vt:lpstr>
      <vt:lpstr>Уголок</vt:lpstr>
      <vt:lpstr>Швеллер</vt:lpstr>
      <vt:lpstr>Круг</vt:lpstr>
      <vt:lpstr>Арматура А3</vt:lpstr>
      <vt:lpstr>Шестигранник</vt:lpstr>
      <vt:lpstr>Квадрат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User</cp:lastModifiedBy>
  <cp:lastPrinted>2022-10-27T05:01:34Z</cp:lastPrinted>
  <dcterms:created xsi:type="dcterms:W3CDTF">2020-04-21T04:27:17Z</dcterms:created>
  <dcterms:modified xsi:type="dcterms:W3CDTF">2022-10-27T09:19:37Z</dcterms:modified>
</cp:coreProperties>
</file>